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Byty Česká, Kobližná\Byty Česká a Kobližná\Byt č.10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9 1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 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 10 Pol'!$A$1:$W$93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83" i="12"/>
  <c r="BA81" i="12"/>
  <c r="BA59" i="12"/>
  <c r="G8" i="12"/>
  <c r="I8" i="12"/>
  <c r="M8" i="12"/>
  <c r="V8" i="12"/>
  <c r="G9" i="12"/>
  <c r="I9" i="12"/>
  <c r="K9" i="12"/>
  <c r="K8" i="12" s="1"/>
  <c r="M9" i="12"/>
  <c r="O9" i="12"/>
  <c r="O8" i="12" s="1"/>
  <c r="Q9" i="12"/>
  <c r="Q8" i="12" s="1"/>
  <c r="V9" i="12"/>
  <c r="Q10" i="12"/>
  <c r="G11" i="12"/>
  <c r="I11" i="12"/>
  <c r="I10" i="12" s="1"/>
  <c r="K11" i="12"/>
  <c r="M11" i="12"/>
  <c r="O11" i="12"/>
  <c r="O10" i="12" s="1"/>
  <c r="Q11" i="12"/>
  <c r="V11" i="12"/>
  <c r="V10" i="12" s="1"/>
  <c r="G12" i="12"/>
  <c r="G10" i="12" s="1"/>
  <c r="I12" i="12"/>
  <c r="K12" i="12"/>
  <c r="K10" i="12" s="1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K15" i="12"/>
  <c r="Q15" i="12"/>
  <c r="G16" i="12"/>
  <c r="I16" i="12"/>
  <c r="I15" i="12" s="1"/>
  <c r="K16" i="12"/>
  <c r="M16" i="12"/>
  <c r="M15" i="12" s="1"/>
  <c r="O16" i="12"/>
  <c r="O15" i="12" s="1"/>
  <c r="Q16" i="12"/>
  <c r="V16" i="12"/>
  <c r="V15" i="12" s="1"/>
  <c r="O17" i="12"/>
  <c r="G18" i="12"/>
  <c r="G17" i="12" s="1"/>
  <c r="I18" i="12"/>
  <c r="I17" i="12" s="1"/>
  <c r="K18" i="12"/>
  <c r="M18" i="12"/>
  <c r="M17" i="12" s="1"/>
  <c r="O18" i="12"/>
  <c r="Q18" i="12"/>
  <c r="Q17" i="12" s="1"/>
  <c r="V18" i="12"/>
  <c r="V17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K17" i="12" s="1"/>
  <c r="O22" i="12"/>
  <c r="Q22" i="12"/>
  <c r="V22" i="12"/>
  <c r="G23" i="12"/>
  <c r="K23" i="12"/>
  <c r="G24" i="12"/>
  <c r="I24" i="12"/>
  <c r="I23" i="12" s="1"/>
  <c r="K24" i="12"/>
  <c r="M24" i="12"/>
  <c r="M23" i="12" s="1"/>
  <c r="O24" i="12"/>
  <c r="O23" i="12" s="1"/>
  <c r="Q24" i="12"/>
  <c r="V24" i="12"/>
  <c r="V23" i="12" s="1"/>
  <c r="G25" i="12"/>
  <c r="I25" i="12"/>
  <c r="K25" i="12"/>
  <c r="M25" i="12"/>
  <c r="O25" i="12"/>
  <c r="Q25" i="12"/>
  <c r="Q23" i="12" s="1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Q28" i="12"/>
  <c r="V28" i="12"/>
  <c r="G29" i="12"/>
  <c r="M29" i="12" s="1"/>
  <c r="M28" i="12" s="1"/>
  <c r="I29" i="12"/>
  <c r="I28" i="12" s="1"/>
  <c r="K29" i="12"/>
  <c r="O29" i="12"/>
  <c r="O28" i="12" s="1"/>
  <c r="Q29" i="12"/>
  <c r="V29" i="12"/>
  <c r="G30" i="12"/>
  <c r="M30" i="12" s="1"/>
  <c r="I30" i="12"/>
  <c r="K30" i="12"/>
  <c r="K28" i="12" s="1"/>
  <c r="O30" i="12"/>
  <c r="Q30" i="12"/>
  <c r="V30" i="12"/>
  <c r="G32" i="12"/>
  <c r="I32" i="12"/>
  <c r="K32" i="12"/>
  <c r="M32" i="12"/>
  <c r="O32" i="12"/>
  <c r="O31" i="12" s="1"/>
  <c r="Q32" i="12"/>
  <c r="V32" i="12"/>
  <c r="V31" i="12" s="1"/>
  <c r="G33" i="12"/>
  <c r="I33" i="12"/>
  <c r="K33" i="12"/>
  <c r="M33" i="12"/>
  <c r="O33" i="12"/>
  <c r="Q33" i="12"/>
  <c r="Q31" i="12" s="1"/>
  <c r="V33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G31" i="12" s="1"/>
  <c r="I37" i="12"/>
  <c r="K37" i="12"/>
  <c r="O37" i="12"/>
  <c r="Q37" i="12"/>
  <c r="V37" i="12"/>
  <c r="G38" i="12"/>
  <c r="M38" i="12" s="1"/>
  <c r="I38" i="12"/>
  <c r="I31" i="12" s="1"/>
  <c r="K38" i="12"/>
  <c r="O38" i="12"/>
  <c r="Q38" i="12"/>
  <c r="V38" i="12"/>
  <c r="G39" i="12"/>
  <c r="M39" i="12" s="1"/>
  <c r="I39" i="12"/>
  <c r="K39" i="12"/>
  <c r="K31" i="12" s="1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O77" i="12"/>
  <c r="Q77" i="12"/>
  <c r="V77" i="12"/>
  <c r="G78" i="12"/>
  <c r="M78" i="12" s="1"/>
  <c r="M77" i="12" s="1"/>
  <c r="I78" i="12"/>
  <c r="I77" i="12" s="1"/>
  <c r="K78" i="12"/>
  <c r="K77" i="12" s="1"/>
  <c r="O78" i="12"/>
  <c r="Q78" i="12"/>
  <c r="V78" i="12"/>
  <c r="G79" i="12"/>
  <c r="I79" i="12"/>
  <c r="V79" i="12"/>
  <c r="G80" i="12"/>
  <c r="M80" i="12" s="1"/>
  <c r="M79" i="12" s="1"/>
  <c r="I80" i="12"/>
  <c r="K80" i="12"/>
  <c r="K79" i="12" s="1"/>
  <c r="O80" i="12"/>
  <c r="O79" i="12" s="1"/>
  <c r="Q80" i="12"/>
  <c r="Q79" i="12" s="1"/>
  <c r="V80" i="12"/>
  <c r="AF83" i="12"/>
  <c r="I20" i="1"/>
  <c r="I19" i="1"/>
  <c r="I18" i="1"/>
  <c r="I17" i="1"/>
  <c r="I16" i="1"/>
  <c r="I58" i="1"/>
  <c r="J57" i="1" s="1"/>
  <c r="F42" i="1"/>
  <c r="G42" i="1"/>
  <c r="G25" i="1" s="1"/>
  <c r="A25" i="1" s="1"/>
  <c r="A26" i="1" s="1"/>
  <c r="H41" i="1"/>
  <c r="I41" i="1" s="1"/>
  <c r="H40" i="1"/>
  <c r="I40" i="1" s="1"/>
  <c r="H39" i="1"/>
  <c r="I39" i="1" s="1"/>
  <c r="I42" i="1" s="1"/>
  <c r="J53" i="1" l="1"/>
  <c r="J49" i="1"/>
  <c r="G28" i="1"/>
  <c r="G26" i="1"/>
  <c r="G23" i="1"/>
  <c r="G77" i="12"/>
  <c r="M37" i="12"/>
  <c r="M31" i="12" s="1"/>
  <c r="M12" i="12"/>
  <c r="M10" i="12" s="1"/>
  <c r="AE83" i="12"/>
  <c r="J50" i="1"/>
  <c r="J54" i="1"/>
  <c r="J51" i="1"/>
  <c r="J55" i="1"/>
  <c r="J56" i="1"/>
  <c r="J52" i="1"/>
  <c r="J39" i="1"/>
  <c r="J42" i="1" s="1"/>
  <c r="J41" i="1"/>
  <c r="J40" i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58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<sst xmlns="http://schemas.openxmlformats.org/spreadsheetml/2006/main" count="572" uniqueCount="263">
  <si>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</si>
  <si>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</si>
  <si>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</si>
  <si>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</si>
  <si>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</si>
  <si>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</si>
  <si>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</si>
  <si>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</si>
  <si>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</si>
  <si>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</si>
  <si>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</si>
  <si>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</si>
  <si>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</si>
  <si>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</si>
  <si>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</si>
  <si>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</si>
  <si>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</si>
  <si>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</si>
  <si>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</si>
  <si>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</si>
  <si>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</si>
  <si>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</si>
  <si>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</si>
  <si>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</si>
  <si>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</si>
  <si>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</si>
  <si>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</si>
  <si>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</si>
  <si>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</si>
  <si>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</si>
  <si>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</si>
  <si>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</si>
  <si>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</si>
  <si>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</si>
  <si>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</si>
  <si>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</si>
  <si>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</si>
  <si>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</si>
  <si>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</si>
  <si>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</si>
  <si>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</si>
  <si>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</si>
  <si>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</si>
  <si>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10</t>
  </si>
  <si>
    <t>Byt č. 10</t>
  </si>
  <si>
    <t>09</t>
  </si>
  <si>
    <t>Byty</t>
  </si>
  <si>
    <t>Objekt:</t>
  </si>
  <si>
    <t>Rozpočet:</t>
  </si>
  <si>
    <t>2020/2/2</t>
  </si>
  <si>
    <t>Kobližná 9 - oprava bytu</t>
  </si>
  <si>
    <t>Statutární město Brno - Statutární město Brno - MČ Brno-střed</t>
  </si>
  <si>
    <t>Dominikánská 2</t>
  </si>
  <si>
    <t>60169 Brno</t>
  </si>
  <si>
    <t>60169</t>
  </si>
  <si>
    <t>44992785</t>
  </si>
  <si>
    <t>Rais Engineering Services s.r.o.</t>
  </si>
  <si>
    <t>Plaská 622/3</t>
  </si>
  <si>
    <t>Praha 5</t>
  </si>
  <si>
    <t>15000</t>
  </si>
  <si>
    <t>25048023</t>
  </si>
  <si>
    <t>CZ25048023</t>
  </si>
  <si>
    <t>Stavba</t>
  </si>
  <si>
    <t>Celkem za stavbu</t>
  </si>
  <si>
    <t>CZK</t>
  </si>
  <si>
    <t>Rekapitulace dílů</t>
  </si>
  <si>
    <t>Typ dílu</t>
  </si>
  <si>
    <t>6</t>
  </si>
  <si>
    <t>Úpravy povrchu, podlahy</t>
  </si>
  <si>
    <t>64</t>
  </si>
  <si>
    <t>Výplně otvorů</t>
  </si>
  <si>
    <t>96</t>
  </si>
  <si>
    <t>Bourání konstrukcí</t>
  </si>
  <si>
    <t>723</t>
  </si>
  <si>
    <t>Vnitřní plynovod</t>
  </si>
  <si>
    <t>725</t>
  </si>
  <si>
    <t>Zařizovací předměty</t>
  </si>
  <si>
    <t>766</t>
  </si>
  <si>
    <t>Konstrukce truhlářské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</si>
  <si>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</si>
  <si>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</si>
  <si>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</si>
  <si>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</si>
  <si>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</si>
  <si>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</si>
  <si>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</si>
  <si>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</si>
  <si>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</si>
  <si>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</si>
  <si>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</si>
  <si>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</si>
  <si>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</si>
  <si>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</si>
  <si>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</si>
  <si>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</si>
  <si>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</si>
  <si>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</si>
  <si>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</si>
  <si>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</si>
  <si>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</si>
  <si>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</si>
  <si>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</si>
  <si>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</si>
  <si>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</si>
  <si>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</si>
  <si>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</si>
  <si>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</si>
  <si>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</si>
  <si>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</si>
  <si>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</si>
  <si>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</si>
  <si>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</si>
  <si>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</si>
  <si>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</si>
  <si>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602016193R00</t>
  </si>
  <si>
    <t>Penetrace hloubková stěn</t>
  </si>
  <si>
    <t>m2</t>
  </si>
  <si>
    <t>Vlastní</t>
  </si>
  <si>
    <t>Indiv</t>
  </si>
  <si>
    <t>POL1_</t>
  </si>
  <si>
    <t>245786354</t>
  </si>
  <si>
    <t>Replika stávajícího okna špaletového, dřevěného 1570/2800mm vč. dodávky parapetu do in. i ex.</t>
  </si>
  <si>
    <t xml:space="preserve">ks    </t>
  </si>
  <si>
    <t>475562234</t>
  </si>
  <si>
    <t>Replika stávajícího okna špaletového, dřevěného 1050/2800mm vč. dodávky parapetu do in. i ex.</t>
  </si>
  <si>
    <t>579652457</t>
  </si>
  <si>
    <t>Vybourání stávajících špaletových oken</t>
  </si>
  <si>
    <t xml:space="preserve">m2    </t>
  </si>
  <si>
    <t>758963254</t>
  </si>
  <si>
    <t>Oprava špalet</t>
  </si>
  <si>
    <t xml:space="preserve">m     </t>
  </si>
  <si>
    <t>721290822R00</t>
  </si>
  <si>
    <t>Přesun vybouraných hmot - kanalizace, H 6 - 12 m</t>
  </si>
  <si>
    <t>t</t>
  </si>
  <si>
    <t>725329101R00</t>
  </si>
  <si>
    <t>dřez jednodílný vč. montáže</t>
  </si>
  <si>
    <t>soubor</t>
  </si>
  <si>
    <t>725610810R00</t>
  </si>
  <si>
    <t>Demontáž plynového sporáku</t>
  </si>
  <si>
    <t>725610912R00</t>
  </si>
  <si>
    <t>Zpětná montáž plyn.sporáků s úpravou instalace</t>
  </si>
  <si>
    <t>kus</t>
  </si>
  <si>
    <t>725650805R00</t>
  </si>
  <si>
    <t>Demontáž těles otopných plynových podokenních</t>
  </si>
  <si>
    <t>546875235</t>
  </si>
  <si>
    <t>Nové těleso otopné (WAF) dle aktuálního výkonu</t>
  </si>
  <si>
    <t>POL3_</t>
  </si>
  <si>
    <t>766812115R00</t>
  </si>
  <si>
    <t>Montáž kuchyňských linek dřevěných linek š.do 2,4m</t>
  </si>
  <si>
    <t>766812840R00</t>
  </si>
  <si>
    <t>Demontáž kuchyňských linek do 2,1 m</t>
  </si>
  <si>
    <t>998766102R00</t>
  </si>
  <si>
    <t>Přesun hmot pro truhlářské konstr., výšky do 12 m</t>
  </si>
  <si>
    <t>61581624.AR</t>
  </si>
  <si>
    <t>Linka kuchyňská atypická 240 cm</t>
  </si>
  <si>
    <t>784402801R00</t>
  </si>
  <si>
    <t>Odstranění malby oškrábáním v místnosti H do 3,8 m</t>
  </si>
  <si>
    <t>784195112R00</t>
  </si>
  <si>
    <t>Malba omyvatelná, bílá, bez penetrace, 2 x stěny a strop</t>
  </si>
  <si>
    <t>973011141R00</t>
  </si>
  <si>
    <t>Vysekání kapes lehký beton  5 x 5 x 5 cm</t>
  </si>
  <si>
    <t>974029126R00</t>
  </si>
  <si>
    <t>Vysekání rýh ve zdi cihelné 3 x 25 cm</t>
  </si>
  <si>
    <t>m</t>
  </si>
  <si>
    <t>Včetně pomocného lešení o výšce podlahy do 1900 mm a pro zatížení do 1,5 kPa  (150 kg/m2).</t>
  </si>
  <si>
    <t>POP</t>
  </si>
  <si>
    <t>210010033R00</t>
  </si>
  <si>
    <t>Trubka ohebná kovová, volně/pod omítku, 23 mm</t>
  </si>
  <si>
    <t>210010301R00</t>
  </si>
  <si>
    <t>Krabice přístrojová KP, bez zapojení, kruhová</t>
  </si>
  <si>
    <t>210100001R00</t>
  </si>
  <si>
    <t>Ukončení vodičů v rozvaděči + zapojení do 2,5 mm2</t>
  </si>
  <si>
    <t>210100002R00</t>
  </si>
  <si>
    <t>Ukončení vodičů v rozvaděči + zapojení do 6 mm2</t>
  </si>
  <si>
    <t>210110003R00</t>
  </si>
  <si>
    <t>Spínač nástěnný seriový - řaz. 5, obyč.prostředí</t>
  </si>
  <si>
    <t>210110045R00</t>
  </si>
  <si>
    <t>Spínač zapuštěný střídavý, řazení 6</t>
  </si>
  <si>
    <t>210111012R00</t>
  </si>
  <si>
    <t>Montáž zásuvky domovní</t>
  </si>
  <si>
    <t>210190001R00</t>
  </si>
  <si>
    <t>Montáž celoplechových rozvodnic do váhy 20 kg</t>
  </si>
  <si>
    <t>210800004R00</t>
  </si>
  <si>
    <t>Vodič CYY 6 mm2 uložený pod omítkou</t>
  </si>
  <si>
    <t>210800105R00</t>
  </si>
  <si>
    <t>Kabel CYKY 3x1,5 mm2 uložený pod omítkou</t>
  </si>
  <si>
    <t>210800106R00</t>
  </si>
  <si>
    <t>Kabel CYKY 3x2,5 mm2 uložený pod omítkou</t>
  </si>
  <si>
    <t>220300923R00</t>
  </si>
  <si>
    <t>Svorkovnice do krabic 3 pólová</t>
  </si>
  <si>
    <t>220300924R00</t>
  </si>
  <si>
    <t>Svorkovnice do krabic 4 pólová</t>
  </si>
  <si>
    <t>222323231R00</t>
  </si>
  <si>
    <t>Zvonkové tlačítko, na úchyt.body</t>
  </si>
  <si>
    <t>320410005R00</t>
  </si>
  <si>
    <t>Kontrola hlavního rozvaděče</t>
  </si>
  <si>
    <t>320410016R00</t>
  </si>
  <si>
    <t>Mer odporu nul smyc 1faz ved 220v</t>
  </si>
  <si>
    <t>220330166</t>
  </si>
  <si>
    <t>Zvonek</t>
  </si>
  <si>
    <t>00N35</t>
  </si>
  <si>
    <t>Kabel SAT501B 75 ohm, koaxiální</t>
  </si>
  <si>
    <t>POL2_</t>
  </si>
  <si>
    <t>111458752</t>
  </si>
  <si>
    <t>Napojení na stávající rozvody a práce v hlavním rozvaděči</t>
  </si>
  <si>
    <t>h</t>
  </si>
  <si>
    <t>111458755</t>
  </si>
  <si>
    <t>Montáž slaboproudých rozvodů</t>
  </si>
  <si>
    <t>145785225</t>
  </si>
  <si>
    <t>Svítidlo dvouokruhové, základní</t>
  </si>
  <si>
    <t>157896452</t>
  </si>
  <si>
    <t>Přípojnice DEHN 472139 ekvipotencionální</t>
  </si>
  <si>
    <t>216111221</t>
  </si>
  <si>
    <t>Montáž zásuvky TV</t>
  </si>
  <si>
    <t>216800011</t>
  </si>
  <si>
    <t>Kabel koaxiální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</si>
  <si>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</si>
  <si>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225456985</t>
  </si>
  <si>
    <t>Demontáž stávajících rozvodů</t>
  </si>
  <si>
    <t>320410003</t>
  </si>
  <si>
    <t>Celk.prohl.el.zar.a vyhot.rev.zpr.do 500.tis.mont.</t>
  </si>
  <si>
    <t>354852215</t>
  </si>
  <si>
    <t>Kontrola a identifikace stávajících rozvodů</t>
  </si>
  <si>
    <t>357895412</t>
  </si>
  <si>
    <t>telefon domácí, kompatibilní se stávajícím systémem</t>
  </si>
  <si>
    <t>6654785211</t>
  </si>
  <si>
    <t>Rozvaděč bytové jednotky, vč sestavení a vystavební atestu, dle schématu v PD</t>
  </si>
  <si>
    <t>789542365</t>
  </si>
  <si>
    <t>Zásuvka televizní TV/R, koncová</t>
  </si>
  <si>
    <t>ks</t>
  </si>
  <si>
    <t>998745625</t>
  </si>
  <si>
    <t>Svítidlo jednookruhové, základní vč. žárovek</t>
  </si>
  <si>
    <t>34109517R</t>
  </si>
  <si>
    <t>Kabel CYKY 3x2,5 mm2</t>
  </si>
  <si>
    <t>34111030R</t>
  </si>
  <si>
    <t>Kabel CYKY 3x1,5 mm2</t>
  </si>
  <si>
    <t>34141303R</t>
  </si>
  <si>
    <t>Vodič silový pevné uložení CYY 6,0 mm2</t>
  </si>
  <si>
    <t>34551365R</t>
  </si>
  <si>
    <t>Zásuvka dvojitá, bílá</t>
  </si>
  <si>
    <t>34551610R</t>
  </si>
  <si>
    <t>Zásuvka jednoduchá, bílá</t>
  </si>
  <si>
    <t>34561401R</t>
  </si>
  <si>
    <t>Svorka WAGO 273-101 5x0,5-1,5mm</t>
  </si>
  <si>
    <t>34561409R</t>
  </si>
  <si>
    <t>Svorka WAGO 273-100 3x0,751,5</t>
  </si>
  <si>
    <t>34571022R</t>
  </si>
  <si>
    <t>Trubka elektroinst. ohebná kovová Kopex 3323, R=23</t>
  </si>
  <si>
    <t>34571518R</t>
  </si>
  <si>
    <t>Krabice univerzální z PH  KU 68/1</t>
  </si>
  <si>
    <t>449861115R</t>
  </si>
  <si>
    <t>Detektor kouře autonomní</t>
  </si>
  <si>
    <t>979087027R00</t>
  </si>
  <si>
    <t>Odvoz konstrukcí na skládku do 15 km</t>
  </si>
  <si>
    <t>00523  R</t>
  </si>
  <si>
    <t>Zkoušky a revize elektro a plyn</t>
  </si>
  <si>
    <t>Soubor</t>
  </si>
  <si>
    <t>POL99_8</t>
  </si>
  <si>
    <t>Náklady zhotovitele, související s prováděním zkoušek a revizí předepsaných technickými normami nebo objednatelem a které jsou pro provedení díla nezbytné.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</si>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</sst>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49</v>
      </c>
      <c r="E2" s="107" t="s">
        <v>50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1941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51</v>
      </c>
      <c r="E5" s="24"/>
      <c r="F5" s="24"/>
      <c r="G5" s="24"/>
      <c r="H5" s="26" t="s">
        <v>42</v>
      </c>
      <c r="I5" s="121" t="s">
        <v>55</v>
      </c>
      <c r="J5" s="10"/>
    </row>
    <row r="6" spans="1:15" ht="15.75" customHeight="1" x14ac:dyDescent="0.2">
      <c r="A6" s="3"/>
      <c r="B6" s="37"/>
      <c r="C6" s="24"/>
      <c r="D6" s="121" t="s">
        <v>52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8"/>
      <c r="C7" s="25"/>
      <c r="D7" s="102" t="s">
        <v>54</v>
      </c>
      <c r="E7" s="122" t="s">
        <v>53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56</v>
      </c>
      <c r="E8" s="4"/>
      <c r="F8" s="4"/>
      <c r="G8" s="41"/>
      <c r="H8" s="26" t="s">
        <v>42</v>
      </c>
      <c r="I8" s="121" t="s">
        <v>60</v>
      </c>
      <c r="J8" s="10"/>
    </row>
    <row r="9" spans="1:15" ht="15.75" hidden="1" customHeight="1" x14ac:dyDescent="0.2">
      <c r="A9" s="3"/>
      <c r="B9" s="3"/>
      <c r="C9" s="4"/>
      <c r="D9" s="103" t="s">
        <v>57</v>
      </c>
      <c r="E9" s="4"/>
      <c r="F9" s="4"/>
      <c r="G9" s="41"/>
      <c r="H9" s="26" t="s">
        <v>36</v>
      </c>
      <c r="I9" s="121" t="s">
        <v>61</v>
      </c>
      <c r="J9" s="10"/>
    </row>
    <row r="10" spans="1:15" ht="15.75" hidden="1" customHeight="1" x14ac:dyDescent="0.2">
      <c r="A10" s="3"/>
      <c r="B10" s="47"/>
      <c r="C10" s="25"/>
      <c r="D10" s="124" t="s">
        <v>59</v>
      </c>
      <c r="E10" s="123" t="s">
        <v>58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SUMIF(F49:F57,A16,I49:I57)+SUMIF(F49:F57,"PSU",I49:I57)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SUMIF(F49:F57,A17,I49:I57)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SUMIF(F49:F57,A18,I49:I57)</f>
        <v>0</v>
      </c>
      <c r="J18" s="82"/>
    </row>
    <row r="19" spans="1:10" ht="23.25" customHeight="1" x14ac:dyDescent="0.2">
      <c r="A19" s="193" t="s">
        <v>86</v>
      </c>
      <c r="B19" s="52" t="s">
        <v>29</v>
      </c>
      <c r="C19" s="53"/>
      <c r="D19" s="54"/>
      <c r="E19" s="80"/>
      <c r="F19" s="81"/>
      <c r="G19" s="80"/>
      <c r="H19" s="81"/>
      <c r="I19" s="80">
        <f>SUMIF(F49:F57,A19,I49:I57)</f>
        <v>0</v>
      </c>
      <c r="J19" s="82"/>
    </row>
    <row r="20" spans="1:10" ht="23.25" customHeight="1" x14ac:dyDescent="0.2">
      <c r="A20" s="193" t="s">
        <v>87</v>
      </c>
      <c r="B20" s="52" t="s">
        <v>30</v>
      </c>
      <c r="C20" s="53"/>
      <c r="D20" s="54"/>
      <c r="E20" s="80"/>
      <c r="F20" s="81"/>
      <c r="G20" s="80"/>
      <c r="H20" s="81"/>
      <c r="I20" s="80">
        <f>SUMIF(F49:F57,A20,I49:I57)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A23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A25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43854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62</v>
      </c>
      <c r="C39" s="146"/>
      <c r="D39" s="147"/>
      <c r="E39" s="147"/>
      <c r="F39" s="148">
        <f>'09 10 Pol'!AE83</f>
        <v>0</v>
      </c>
      <c r="G39" s="149">
        <f>'09 10 Pol'!AF83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'09 10 Pol'!AE83</f>
        <v>0</v>
      </c>
      <c r="G40" s="156">
        <f>'09 10 Pol'!AF83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'09 10 Pol'!AE83</f>
        <v>0</v>
      </c>
      <c r="G41" s="150">
        <f>'09 10 Pol'!AF83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65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66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67</v>
      </c>
      <c r="C49" s="183" t="s">
        <v>68</v>
      </c>
      <c r="D49" s="184"/>
      <c r="E49" s="184"/>
      <c r="F49" s="189" t="s">
        <v>26</v>
      </c>
      <c r="G49" s="190"/>
      <c r="H49" s="190"/>
      <c r="I49" s="190">
        <f>'09 10 Pol'!G8</f>
        <v>0</v>
      </c>
      <c r="J49" s="187" t="str">
        <f>IF(I58=0,"",I49/I58*100)</f>
        <v/>
      </c>
    </row>
    <row r="50" spans="1:10" ht="25.5" customHeight="1" x14ac:dyDescent="0.2">
      <c r="A50" s="177"/>
      <c r="B50" s="182" t="s">
        <v>69</v>
      </c>
      <c r="C50" s="183" t="s">
        <v>70</v>
      </c>
      <c r="D50" s="184"/>
      <c r="E50" s="184"/>
      <c r="F50" s="189" t="s">
        <v>26</v>
      </c>
      <c r="G50" s="190"/>
      <c r="H50" s="190"/>
      <c r="I50" s="190">
        <f>'09 10 Pol'!G10</f>
        <v>0</v>
      </c>
      <c r="J50" s="187" t="str">
        <f>IF(I58=0,"",I50/I58*100)</f>
        <v/>
      </c>
    </row>
    <row r="51" spans="1:10" ht="25.5" customHeight="1" x14ac:dyDescent="0.2">
      <c r="A51" s="177"/>
      <c r="B51" s="182" t="s">
        <v>71</v>
      </c>
      <c r="C51" s="183" t="s">
        <v>72</v>
      </c>
      <c r="D51" s="184"/>
      <c r="E51" s="184"/>
      <c r="F51" s="189" t="s">
        <v>26</v>
      </c>
      <c r="G51" s="190"/>
      <c r="H51" s="190"/>
      <c r="I51" s="190">
        <f>'09 10 Pol'!G15</f>
        <v>0</v>
      </c>
      <c r="J51" s="187" t="str">
        <f>IF(I58=0,"",I51/I58*100)</f>
        <v/>
      </c>
    </row>
    <row r="52" spans="1:10" ht="25.5" customHeight="1" x14ac:dyDescent="0.2">
      <c r="A52" s="177"/>
      <c r="B52" s="182" t="s">
        <v>73</v>
      </c>
      <c r="C52" s="183" t="s">
        <v>74</v>
      </c>
      <c r="D52" s="184"/>
      <c r="E52" s="184"/>
      <c r="F52" s="189" t="s">
        <v>27</v>
      </c>
      <c r="G52" s="190"/>
      <c r="H52" s="190"/>
      <c r="I52" s="190">
        <f>'09 10 Pol'!G79</f>
        <v>0</v>
      </c>
      <c r="J52" s="187" t="str">
        <f>IF(I58=0,"",I52/I58*100)</f>
        <v/>
      </c>
    </row>
    <row r="53" spans="1:10" ht="25.5" customHeight="1" x14ac:dyDescent="0.2">
      <c r="A53" s="177"/>
      <c r="B53" s="182" t="s">
        <v>75</v>
      </c>
      <c r="C53" s="183" t="s">
        <v>76</v>
      </c>
      <c r="D53" s="184"/>
      <c r="E53" s="184"/>
      <c r="F53" s="189" t="s">
        <v>27</v>
      </c>
      <c r="G53" s="190"/>
      <c r="H53" s="190"/>
      <c r="I53" s="190">
        <f>'09 10 Pol'!G17</f>
        <v>0</v>
      </c>
      <c r="J53" s="187" t="str">
        <f>IF(I58=0,"",I53/I58*100)</f>
        <v/>
      </c>
    </row>
    <row r="54" spans="1:10" ht="25.5" customHeight="1" x14ac:dyDescent="0.2">
      <c r="A54" s="177"/>
      <c r="B54" s="182" t="s">
        <v>77</v>
      </c>
      <c r="C54" s="183" t="s">
        <v>78</v>
      </c>
      <c r="D54" s="184"/>
      <c r="E54" s="184"/>
      <c r="F54" s="189" t="s">
        <v>27</v>
      </c>
      <c r="G54" s="190"/>
      <c r="H54" s="190"/>
      <c r="I54" s="190">
        <f>'09 10 Pol'!G23</f>
        <v>0</v>
      </c>
      <c r="J54" s="187" t="str">
        <f>IF(I58=0,"",I54/I58*100)</f>
        <v/>
      </c>
    </row>
    <row r="55" spans="1:10" ht="25.5" customHeight="1" x14ac:dyDescent="0.2">
      <c r="A55" s="177"/>
      <c r="B55" s="182" t="s">
        <v>79</v>
      </c>
      <c r="C55" s="183" t="s">
        <v>80</v>
      </c>
      <c r="D55" s="184"/>
      <c r="E55" s="184"/>
      <c r="F55" s="189" t="s">
        <v>27</v>
      </c>
      <c r="G55" s="190"/>
      <c r="H55" s="190"/>
      <c r="I55" s="190">
        <f>'09 10 Pol'!G28</f>
        <v>0</v>
      </c>
      <c r="J55" s="187" t="str">
        <f>IF(I58=0,"",I55/I58*100)</f>
        <v/>
      </c>
    </row>
    <row r="56" spans="1:10" ht="25.5" customHeight="1" x14ac:dyDescent="0.2">
      <c r="A56" s="177"/>
      <c r="B56" s="182" t="s">
        <v>81</v>
      </c>
      <c r="C56" s="183" t="s">
        <v>82</v>
      </c>
      <c r="D56" s="184"/>
      <c r="E56" s="184"/>
      <c r="F56" s="189" t="s">
        <v>28</v>
      </c>
      <c r="G56" s="190"/>
      <c r="H56" s="190"/>
      <c r="I56" s="190">
        <f>'09 10 Pol'!G31</f>
        <v>0</v>
      </c>
      <c r="J56" s="187" t="str">
        <f>IF(I58=0,"",I56/I58*100)</f>
        <v/>
      </c>
    </row>
    <row r="57" spans="1:10" ht="25.5" customHeight="1" x14ac:dyDescent="0.2">
      <c r="A57" s="177"/>
      <c r="B57" s="182" t="s">
        <v>83</v>
      </c>
      <c r="C57" s="183" t="s">
        <v>84</v>
      </c>
      <c r="D57" s="184"/>
      <c r="E57" s="184"/>
      <c r="F57" s="189" t="s">
        <v>85</v>
      </c>
      <c r="G57" s="190"/>
      <c r="H57" s="190"/>
      <c r="I57" s="190">
        <f>'09 10 Pol'!G77</f>
        <v>0</v>
      </c>
      <c r="J57" s="187" t="str">
        <f>IF(I58=0,"",I57/I58*100)</f>
        <v/>
      </c>
    </row>
    <row r="58" spans="1:10" ht="25.5" customHeight="1" x14ac:dyDescent="0.2">
      <c r="A58" s="178"/>
      <c r="B58" s="185" t="s">
        <v>1</v>
      </c>
      <c r="C58" s="185"/>
      <c r="D58" s="186"/>
      <c r="E58" s="186"/>
      <c r="F58" s="191"/>
      <c r="G58" s="192"/>
      <c r="H58" s="192"/>
      <c r="I58" s="192">
        <f>SUM(I49:I57)</f>
        <v>0</v>
      </c>
      <c r="J58" s="188">
        <f>SUM(J49:J57)</f>
        <v>0</v>
      </c>
    </row>
    <row r="59" spans="1:10" x14ac:dyDescent="0.2">
      <c r="F59" s="133"/>
      <c r="G59" s="132"/>
      <c r="H59" s="133"/>
      <c r="I59" s="132"/>
      <c r="J59" s="134"/>
    </row>
    <row r="60" spans="1:10" x14ac:dyDescent="0.2">
      <c r="F60" s="133"/>
      <c r="G60" s="132"/>
      <c r="H60" s="133"/>
      <c r="I60" s="132"/>
      <c r="J60" s="134"/>
    </row>
    <row r="61" spans="1:10" x14ac:dyDescent="0.2">
      <c r="F61" s="133"/>
      <c r="G61" s="132"/>
      <c r="H61" s="133"/>
      <c r="I61" s="132"/>
      <c r="J61" s="134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88</v>
      </c>
    </row>
    <row r="2" spans="1:60" ht="24.95" customHeight="1" x14ac:dyDescent="0.2">
      <c r="A2" s="196" t="s">
        <v>8</v>
      </c>
      <c r="B2" s="72" t="s">
        <v>49</v>
      </c>
      <c r="C2" s="199" t="s">
        <v>50</v>
      </c>
      <c r="D2" s="197"/>
      <c r="E2" s="197"/>
      <c r="F2" s="197"/>
      <c r="G2" s="198"/>
      <c r="AG2" t="s">
        <v>89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89</v>
      </c>
      <c r="AG3" t="s">
        <v>90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91</v>
      </c>
    </row>
    <row r="5" spans="1:60" x14ac:dyDescent="0.2">
      <c r="D5" s="194"/>
    </row>
    <row r="6" spans="1:60" ht="38.25" x14ac:dyDescent="0.2">
      <c r="A6" s="206" t="s">
        <v>92</v>
      </c>
      <c r="B6" s="208" t="s">
        <v>93</v>
      </c>
      <c r="C6" s="208" t="s">
        <v>94</v>
      </c>
      <c r="D6" s="207" t="s">
        <v>95</v>
      </c>
      <c r="E6" s="206" t="s">
        <v>96</v>
      </c>
      <c r="F6" s="205" t="s">
        <v>97</v>
      </c>
      <c r="G6" s="206" t="s">
        <v>31</v>
      </c>
      <c r="H6" s="209" t="s">
        <v>32</v>
      </c>
      <c r="I6" s="209" t="s">
        <v>98</v>
      </c>
      <c r="J6" s="209" t="s">
        <v>33</v>
      </c>
      <c r="K6" s="209" t="s">
        <v>99</v>
      </c>
      <c r="L6" s="209" t="s">
        <v>100</v>
      </c>
      <c r="M6" s="209" t="s">
        <v>101</v>
      </c>
      <c r="N6" s="209" t="s">
        <v>102</v>
      </c>
      <c r="O6" s="209" t="s">
        <v>103</v>
      </c>
      <c r="P6" s="209" t="s">
        <v>104</v>
      </c>
      <c r="Q6" s="209" t="s">
        <v>105</v>
      </c>
      <c r="R6" s="209" t="s">
        <v>106</v>
      </c>
      <c r="S6" s="209" t="s">
        <v>107</v>
      </c>
      <c r="T6" s="209" t="s">
        <v>108</v>
      </c>
      <c r="U6" s="209" t="s">
        <v>109</v>
      </c>
      <c r="V6" s="209" t="s">
        <v>110</v>
      </c>
      <c r="W6" s="209" t="s">
        <v>111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32" t="s">
        <v>112</v>
      </c>
      <c r="B8" s="233" t="s">
        <v>67</v>
      </c>
      <c r="C8" s="253" t="s">
        <v>68</v>
      </c>
      <c r="D8" s="234"/>
      <c r="E8" s="235"/>
      <c r="F8" s="236"/>
      <c r="G8" s="237">
        <f>SUMIF(AG9:AG9,"&lt;&gt;NOR",G9:G9)</f>
        <v>0</v>
      </c>
      <c r="H8" s="231"/>
      <c r="I8" s="231">
        <f>SUM(I9:I9)</f>
        <v>0</v>
      </c>
      <c r="J8" s="231"/>
      <c r="K8" s="231">
        <f>SUM(K9:K9)</f>
        <v>0</v>
      </c>
      <c r="L8" s="231"/>
      <c r="M8" s="231">
        <f>SUM(M9:M9)</f>
        <v>0</v>
      </c>
      <c r="N8" s="231"/>
      <c r="O8" s="231">
        <f>SUM(O9:O9)</f>
        <v>0</v>
      </c>
      <c r="P8" s="231"/>
      <c r="Q8" s="231">
        <f>SUM(Q9:Q9)</f>
        <v>0</v>
      </c>
      <c r="R8" s="231"/>
      <c r="S8" s="231"/>
      <c r="T8" s="231"/>
      <c r="U8" s="231"/>
      <c r="V8" s="231">
        <f>SUM(V9:V9)</f>
        <v>15.4</v>
      </c>
      <c r="W8" s="231"/>
      <c r="AG8" t="s">
        <v>113</v>
      </c>
    </row>
    <row r="9" spans="1:60" outlineLevel="1" x14ac:dyDescent="0.2">
      <c r="A9" s="244">
        <v>1</v>
      </c>
      <c r="B9" s="245" t="s">
        <v>114</v>
      </c>
      <c r="C9" s="254" t="s">
        <v>115</v>
      </c>
      <c r="D9" s="246" t="s">
        <v>116</v>
      </c>
      <c r="E9" s="247">
        <v>220</v>
      </c>
      <c r="F9" s="248"/>
      <c r="G9" s="249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15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117</v>
      </c>
      <c r="T9" s="229" t="s">
        <v>118</v>
      </c>
      <c r="U9" s="229">
        <v>7.0000000000000007E-2</v>
      </c>
      <c r="V9" s="229">
        <f>ROUND(E9*U9,2)</f>
        <v>15.4</v>
      </c>
      <c r="W9" s="22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119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32" t="s">
        <v>112</v>
      </c>
      <c r="B10" s="233" t="s">
        <v>69</v>
      </c>
      <c r="C10" s="253" t="s">
        <v>70</v>
      </c>
      <c r="D10" s="234"/>
      <c r="E10" s="235"/>
      <c r="F10" s="236"/>
      <c r="G10" s="237">
        <f>SUMIF(AG11:AG14,"&lt;&gt;NOR",G11:G14)</f>
        <v>0</v>
      </c>
      <c r="H10" s="231"/>
      <c r="I10" s="231">
        <f>SUM(I11:I14)</f>
        <v>0</v>
      </c>
      <c r="J10" s="231"/>
      <c r="K10" s="231">
        <f>SUM(K11:K14)</f>
        <v>0</v>
      </c>
      <c r="L10" s="231"/>
      <c r="M10" s="231">
        <f>SUM(M11:M14)</f>
        <v>0</v>
      </c>
      <c r="N10" s="231"/>
      <c r="O10" s="231">
        <f>SUM(O11:O14)</f>
        <v>0</v>
      </c>
      <c r="P10" s="231"/>
      <c r="Q10" s="231">
        <f>SUM(Q11:Q14)</f>
        <v>0</v>
      </c>
      <c r="R10" s="231"/>
      <c r="S10" s="231"/>
      <c r="T10" s="231"/>
      <c r="U10" s="231"/>
      <c r="V10" s="231">
        <f>SUM(V11:V14)</f>
        <v>0</v>
      </c>
      <c r="W10" s="231"/>
      <c r="AG10" t="s">
        <v>113</v>
      </c>
    </row>
    <row r="11" spans="1:60" ht="22.5" outlineLevel="1" x14ac:dyDescent="0.2">
      <c r="A11" s="244">
        <v>2</v>
      </c>
      <c r="B11" s="245" t="s">
        <v>120</v>
      </c>
      <c r="C11" s="254" t="s">
        <v>121</v>
      </c>
      <c r="D11" s="246" t="s">
        <v>122</v>
      </c>
      <c r="E11" s="247">
        <v>1</v>
      </c>
      <c r="F11" s="248"/>
      <c r="G11" s="249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15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117</v>
      </c>
      <c r="T11" s="229" t="s">
        <v>118</v>
      </c>
      <c r="U11" s="229">
        <v>0</v>
      </c>
      <c r="V11" s="229">
        <f>ROUND(E11*U11,2)</f>
        <v>0</v>
      </c>
      <c r="W11" s="22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119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44">
        <v>3</v>
      </c>
      <c r="B12" s="245" t="s">
        <v>123</v>
      </c>
      <c r="C12" s="254" t="s">
        <v>124</v>
      </c>
      <c r="D12" s="246" t="s">
        <v>122</v>
      </c>
      <c r="E12" s="247">
        <v>2</v>
      </c>
      <c r="F12" s="248"/>
      <c r="G12" s="249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15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 t="s">
        <v>117</v>
      </c>
      <c r="T12" s="229" t="s">
        <v>118</v>
      </c>
      <c r="U12" s="229">
        <v>0</v>
      </c>
      <c r="V12" s="229">
        <f>ROUND(E12*U12,2)</f>
        <v>0</v>
      </c>
      <c r="W12" s="22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119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4">
        <v>4</v>
      </c>
      <c r="B13" s="245" t="s">
        <v>125</v>
      </c>
      <c r="C13" s="254" t="s">
        <v>126</v>
      </c>
      <c r="D13" s="246" t="s">
        <v>127</v>
      </c>
      <c r="E13" s="247">
        <v>9</v>
      </c>
      <c r="F13" s="248"/>
      <c r="G13" s="249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15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117</v>
      </c>
      <c r="T13" s="229" t="s">
        <v>118</v>
      </c>
      <c r="U13" s="229">
        <v>0</v>
      </c>
      <c r="V13" s="229">
        <f>ROUND(E13*U13,2)</f>
        <v>0</v>
      </c>
      <c r="W13" s="22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119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4">
        <v>5</v>
      </c>
      <c r="B14" s="245" t="s">
        <v>128</v>
      </c>
      <c r="C14" s="254" t="s">
        <v>129</v>
      </c>
      <c r="D14" s="246" t="s">
        <v>130</v>
      </c>
      <c r="E14" s="247">
        <v>22</v>
      </c>
      <c r="F14" s="248"/>
      <c r="G14" s="249">
        <f>ROUND(E14*F14,2)</f>
        <v>0</v>
      </c>
      <c r="H14" s="230"/>
      <c r="I14" s="229">
        <f>ROUND(E14*H14,2)</f>
        <v>0</v>
      </c>
      <c r="J14" s="230"/>
      <c r="K14" s="229">
        <f>ROUND(E14*J14,2)</f>
        <v>0</v>
      </c>
      <c r="L14" s="229">
        <v>15</v>
      </c>
      <c r="M14" s="229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29"/>
      <c r="S14" s="229" t="s">
        <v>117</v>
      </c>
      <c r="T14" s="229" t="s">
        <v>118</v>
      </c>
      <c r="U14" s="229">
        <v>0</v>
      </c>
      <c r="V14" s="229">
        <f>ROUND(E14*U14,2)</f>
        <v>0</v>
      </c>
      <c r="W14" s="22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119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32" t="s">
        <v>112</v>
      </c>
      <c r="B15" s="233" t="s">
        <v>71</v>
      </c>
      <c r="C15" s="253" t="s">
        <v>72</v>
      </c>
      <c r="D15" s="234"/>
      <c r="E15" s="235"/>
      <c r="F15" s="236"/>
      <c r="G15" s="237">
        <f>SUMIF(AG16:AG16,"&lt;&gt;NOR",G16:G16)</f>
        <v>0</v>
      </c>
      <c r="H15" s="231"/>
      <c r="I15" s="231">
        <f>SUM(I16:I16)</f>
        <v>0</v>
      </c>
      <c r="J15" s="231"/>
      <c r="K15" s="231">
        <f>SUM(K16:K16)</f>
        <v>0</v>
      </c>
      <c r="L15" s="231"/>
      <c r="M15" s="231">
        <f>SUM(M16:M16)</f>
        <v>0</v>
      </c>
      <c r="N15" s="231"/>
      <c r="O15" s="231">
        <f>SUM(O16:O16)</f>
        <v>0</v>
      </c>
      <c r="P15" s="231"/>
      <c r="Q15" s="231">
        <f>SUM(Q16:Q16)</f>
        <v>0</v>
      </c>
      <c r="R15" s="231"/>
      <c r="S15" s="231"/>
      <c r="T15" s="231"/>
      <c r="U15" s="231"/>
      <c r="V15" s="231">
        <f>SUM(V16:V16)</f>
        <v>8.31</v>
      </c>
      <c r="W15" s="231"/>
      <c r="AG15" t="s">
        <v>113</v>
      </c>
    </row>
    <row r="16" spans="1:60" outlineLevel="1" x14ac:dyDescent="0.2">
      <c r="A16" s="244">
        <v>6</v>
      </c>
      <c r="B16" s="245" t="s">
        <v>131</v>
      </c>
      <c r="C16" s="254" t="s">
        <v>132</v>
      </c>
      <c r="D16" s="246" t="s">
        <v>133</v>
      </c>
      <c r="E16" s="247">
        <v>2</v>
      </c>
      <c r="F16" s="248"/>
      <c r="G16" s="249">
        <f>ROUND(E16*F16,2)</f>
        <v>0</v>
      </c>
      <c r="H16" s="230"/>
      <c r="I16" s="229">
        <f>ROUND(E16*H16,2)</f>
        <v>0</v>
      </c>
      <c r="J16" s="230"/>
      <c r="K16" s="229">
        <f>ROUND(E16*J16,2)</f>
        <v>0</v>
      </c>
      <c r="L16" s="229">
        <v>15</v>
      </c>
      <c r="M16" s="229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29"/>
      <c r="S16" s="229" t="s">
        <v>117</v>
      </c>
      <c r="T16" s="229" t="s">
        <v>118</v>
      </c>
      <c r="U16" s="229">
        <v>4.1550000000000002</v>
      </c>
      <c r="V16" s="229">
        <f>ROUND(E16*U16,2)</f>
        <v>8.31</v>
      </c>
      <c r="W16" s="22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119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">
      <c r="A17" s="232" t="s">
        <v>112</v>
      </c>
      <c r="B17" s="233" t="s">
        <v>75</v>
      </c>
      <c r="C17" s="253" t="s">
        <v>76</v>
      </c>
      <c r="D17" s="234"/>
      <c r="E17" s="235"/>
      <c r="F17" s="236"/>
      <c r="G17" s="237">
        <f>SUMIF(AG18:AG22,"&lt;&gt;NOR",G18:G22)</f>
        <v>0</v>
      </c>
      <c r="H17" s="231"/>
      <c r="I17" s="231">
        <f>SUM(I18:I22)</f>
        <v>0</v>
      </c>
      <c r="J17" s="231"/>
      <c r="K17" s="231">
        <f>SUM(K18:K22)</f>
        <v>0</v>
      </c>
      <c r="L17" s="231"/>
      <c r="M17" s="231">
        <f>SUM(M18:M22)</f>
        <v>0</v>
      </c>
      <c r="N17" s="231"/>
      <c r="O17" s="231">
        <f>SUM(O18:O22)</f>
        <v>0</v>
      </c>
      <c r="P17" s="231"/>
      <c r="Q17" s="231">
        <f>SUM(Q18:Q22)</f>
        <v>0</v>
      </c>
      <c r="R17" s="231"/>
      <c r="S17" s="231"/>
      <c r="T17" s="231"/>
      <c r="U17" s="231"/>
      <c r="V17" s="231">
        <f>SUM(V18:V22)</f>
        <v>4.2200000000000006</v>
      </c>
      <c r="W17" s="231"/>
      <c r="AG17" t="s">
        <v>113</v>
      </c>
    </row>
    <row r="18" spans="1:60" outlineLevel="1" x14ac:dyDescent="0.2">
      <c r="A18" s="244">
        <v>7</v>
      </c>
      <c r="B18" s="245" t="s">
        <v>134</v>
      </c>
      <c r="C18" s="254" t="s">
        <v>135</v>
      </c>
      <c r="D18" s="246" t="s">
        <v>136</v>
      </c>
      <c r="E18" s="247">
        <v>1</v>
      </c>
      <c r="F18" s="248"/>
      <c r="G18" s="249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15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117</v>
      </c>
      <c r="T18" s="229" t="s">
        <v>118</v>
      </c>
      <c r="U18" s="229">
        <v>0.878</v>
      </c>
      <c r="V18" s="229">
        <f>ROUND(E18*U18,2)</f>
        <v>0.88</v>
      </c>
      <c r="W18" s="22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119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4">
        <v>8</v>
      </c>
      <c r="B19" s="245" t="s">
        <v>137</v>
      </c>
      <c r="C19" s="254" t="s">
        <v>138</v>
      </c>
      <c r="D19" s="246" t="s">
        <v>136</v>
      </c>
      <c r="E19" s="247">
        <v>1</v>
      </c>
      <c r="F19" s="248"/>
      <c r="G19" s="249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15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117</v>
      </c>
      <c r="T19" s="229" t="s">
        <v>118</v>
      </c>
      <c r="U19" s="229">
        <v>0.31000000000000005</v>
      </c>
      <c r="V19" s="229">
        <f>ROUND(E19*U19,2)</f>
        <v>0.31</v>
      </c>
      <c r="W19" s="22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119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4">
        <v>9</v>
      </c>
      <c r="B20" s="245" t="s">
        <v>139</v>
      </c>
      <c r="C20" s="254" t="s">
        <v>140</v>
      </c>
      <c r="D20" s="246" t="s">
        <v>141</v>
      </c>
      <c r="E20" s="247">
        <v>1</v>
      </c>
      <c r="F20" s="248"/>
      <c r="G20" s="249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15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117</v>
      </c>
      <c r="T20" s="229" t="s">
        <v>118</v>
      </c>
      <c r="U20" s="229">
        <v>0.88700000000000001</v>
      </c>
      <c r="V20" s="229">
        <f>ROUND(E20*U20,2)</f>
        <v>0.89</v>
      </c>
      <c r="W20" s="22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119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4">
        <v>10</v>
      </c>
      <c r="B21" s="245" t="s">
        <v>142</v>
      </c>
      <c r="C21" s="254" t="s">
        <v>143</v>
      </c>
      <c r="D21" s="246" t="s">
        <v>136</v>
      </c>
      <c r="E21" s="247">
        <v>3</v>
      </c>
      <c r="F21" s="248"/>
      <c r="G21" s="249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15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117</v>
      </c>
      <c r="T21" s="229" t="s">
        <v>118</v>
      </c>
      <c r="U21" s="229">
        <v>0.71300000000000008</v>
      </c>
      <c r="V21" s="229">
        <f>ROUND(E21*U21,2)</f>
        <v>2.14</v>
      </c>
      <c r="W21" s="22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119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4">
        <v>11</v>
      </c>
      <c r="B22" s="245" t="s">
        <v>144</v>
      </c>
      <c r="C22" s="254" t="s">
        <v>145</v>
      </c>
      <c r="D22" s="246" t="s">
        <v>122</v>
      </c>
      <c r="E22" s="247">
        <v>3</v>
      </c>
      <c r="F22" s="248"/>
      <c r="G22" s="249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15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117</v>
      </c>
      <c r="T22" s="229" t="s">
        <v>118</v>
      </c>
      <c r="U22" s="229">
        <v>0</v>
      </c>
      <c r="V22" s="229">
        <f>ROUND(E22*U22,2)</f>
        <v>0</v>
      </c>
      <c r="W22" s="22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146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">
      <c r="A23" s="232" t="s">
        <v>112</v>
      </c>
      <c r="B23" s="233" t="s">
        <v>77</v>
      </c>
      <c r="C23" s="253" t="s">
        <v>78</v>
      </c>
      <c r="D23" s="234"/>
      <c r="E23" s="235"/>
      <c r="F23" s="236"/>
      <c r="G23" s="237">
        <f>SUMIF(AG24:AG27,"&lt;&gt;NOR",G24:G27)</f>
        <v>0</v>
      </c>
      <c r="H23" s="231"/>
      <c r="I23" s="231">
        <f>SUM(I24:I27)</f>
        <v>0</v>
      </c>
      <c r="J23" s="231"/>
      <c r="K23" s="231">
        <f>SUM(K24:K27)</f>
        <v>0</v>
      </c>
      <c r="L23" s="231"/>
      <c r="M23" s="231">
        <f>SUM(M24:M27)</f>
        <v>0</v>
      </c>
      <c r="N23" s="231"/>
      <c r="O23" s="231">
        <f>SUM(O24:O27)</f>
        <v>0</v>
      </c>
      <c r="P23" s="231"/>
      <c r="Q23" s="231">
        <f>SUM(Q24:Q27)</f>
        <v>0</v>
      </c>
      <c r="R23" s="231"/>
      <c r="S23" s="231"/>
      <c r="T23" s="231"/>
      <c r="U23" s="231"/>
      <c r="V23" s="231">
        <f>SUM(V24:V27)</f>
        <v>12.89</v>
      </c>
      <c r="W23" s="231"/>
      <c r="AG23" t="s">
        <v>113</v>
      </c>
    </row>
    <row r="24" spans="1:60" ht="22.5" outlineLevel="1" x14ac:dyDescent="0.2">
      <c r="A24" s="244">
        <v>12</v>
      </c>
      <c r="B24" s="245" t="s">
        <v>147</v>
      </c>
      <c r="C24" s="254" t="s">
        <v>148</v>
      </c>
      <c r="D24" s="246" t="s">
        <v>141</v>
      </c>
      <c r="E24" s="247">
        <v>1</v>
      </c>
      <c r="F24" s="248"/>
      <c r="G24" s="249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15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117</v>
      </c>
      <c r="T24" s="229" t="s">
        <v>118</v>
      </c>
      <c r="U24" s="229">
        <v>10.728000000000002</v>
      </c>
      <c r="V24" s="229">
        <f>ROUND(E24*U24,2)</f>
        <v>10.73</v>
      </c>
      <c r="W24" s="22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119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4">
        <v>13</v>
      </c>
      <c r="B25" s="245" t="s">
        <v>149</v>
      </c>
      <c r="C25" s="254" t="s">
        <v>150</v>
      </c>
      <c r="D25" s="246" t="s">
        <v>141</v>
      </c>
      <c r="E25" s="247">
        <v>1</v>
      </c>
      <c r="F25" s="248"/>
      <c r="G25" s="249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15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117</v>
      </c>
      <c r="T25" s="229" t="s">
        <v>118</v>
      </c>
      <c r="U25" s="229">
        <v>0.95000000000000007</v>
      </c>
      <c r="V25" s="229">
        <f>ROUND(E25*U25,2)</f>
        <v>0.95</v>
      </c>
      <c r="W25" s="22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119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4">
        <v>14</v>
      </c>
      <c r="B26" s="245" t="s">
        <v>151</v>
      </c>
      <c r="C26" s="254" t="s">
        <v>152</v>
      </c>
      <c r="D26" s="246" t="s">
        <v>133</v>
      </c>
      <c r="E26" s="247">
        <v>0.5</v>
      </c>
      <c r="F26" s="248"/>
      <c r="G26" s="249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15</v>
      </c>
      <c r="M26" s="229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29"/>
      <c r="S26" s="229" t="s">
        <v>117</v>
      </c>
      <c r="T26" s="229" t="s">
        <v>118</v>
      </c>
      <c r="U26" s="229">
        <v>2.4210000000000003</v>
      </c>
      <c r="V26" s="229">
        <f>ROUND(E26*U26,2)</f>
        <v>1.21</v>
      </c>
      <c r="W26" s="22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119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4">
        <v>15</v>
      </c>
      <c r="B27" s="245" t="s">
        <v>153</v>
      </c>
      <c r="C27" s="254" t="s">
        <v>154</v>
      </c>
      <c r="D27" s="246" t="s">
        <v>136</v>
      </c>
      <c r="E27" s="247">
        <v>1</v>
      </c>
      <c r="F27" s="248"/>
      <c r="G27" s="249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15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117</v>
      </c>
      <c r="T27" s="229" t="s">
        <v>118</v>
      </c>
      <c r="U27" s="229">
        <v>0</v>
      </c>
      <c r="V27" s="229">
        <f>ROUND(E27*U27,2)</f>
        <v>0</v>
      </c>
      <c r="W27" s="22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146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">
      <c r="A28" s="232" t="s">
        <v>112</v>
      </c>
      <c r="B28" s="233" t="s">
        <v>79</v>
      </c>
      <c r="C28" s="253" t="s">
        <v>80</v>
      </c>
      <c r="D28" s="234"/>
      <c r="E28" s="235"/>
      <c r="F28" s="236"/>
      <c r="G28" s="237">
        <f>SUMIF(AG29:AG30,"&lt;&gt;NOR",G29:G30)</f>
        <v>0</v>
      </c>
      <c r="H28" s="231"/>
      <c r="I28" s="231">
        <f>SUM(I29:I30)</f>
        <v>0</v>
      </c>
      <c r="J28" s="231"/>
      <c r="K28" s="231">
        <f>SUM(K29:K30)</f>
        <v>0</v>
      </c>
      <c r="L28" s="231"/>
      <c r="M28" s="231">
        <f>SUM(M29:M30)</f>
        <v>0</v>
      </c>
      <c r="N28" s="231"/>
      <c r="O28" s="231">
        <f>SUM(O29:O30)</f>
        <v>0</v>
      </c>
      <c r="P28" s="231"/>
      <c r="Q28" s="231">
        <f>SUM(Q29:Q30)</f>
        <v>0</v>
      </c>
      <c r="R28" s="231"/>
      <c r="S28" s="231"/>
      <c r="T28" s="231"/>
      <c r="U28" s="231"/>
      <c r="V28" s="231">
        <f>SUM(V29:V30)</f>
        <v>45.82</v>
      </c>
      <c r="W28" s="231"/>
      <c r="AG28" t="s">
        <v>113</v>
      </c>
    </row>
    <row r="29" spans="1:60" outlineLevel="1" x14ac:dyDescent="0.2">
      <c r="A29" s="244">
        <v>16</v>
      </c>
      <c r="B29" s="245" t="s">
        <v>155</v>
      </c>
      <c r="C29" s="254" t="s">
        <v>156</v>
      </c>
      <c r="D29" s="246" t="s">
        <v>116</v>
      </c>
      <c r="E29" s="247">
        <v>267</v>
      </c>
      <c r="F29" s="248"/>
      <c r="G29" s="249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15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117</v>
      </c>
      <c r="T29" s="229" t="s">
        <v>118</v>
      </c>
      <c r="U29" s="229">
        <v>6.9710000000000008E-2</v>
      </c>
      <c r="V29" s="229">
        <f>ROUND(E29*U29,2)</f>
        <v>18.61</v>
      </c>
      <c r="W29" s="22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119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44">
        <v>17</v>
      </c>
      <c r="B30" s="245" t="s">
        <v>157</v>
      </c>
      <c r="C30" s="254" t="s">
        <v>158</v>
      </c>
      <c r="D30" s="246" t="s">
        <v>116</v>
      </c>
      <c r="E30" s="247">
        <v>267</v>
      </c>
      <c r="F30" s="248"/>
      <c r="G30" s="249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15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 t="s">
        <v>117</v>
      </c>
      <c r="T30" s="229" t="s">
        <v>118</v>
      </c>
      <c r="U30" s="229">
        <v>0.10191</v>
      </c>
      <c r="V30" s="229">
        <f>ROUND(E30*U30,2)</f>
        <v>27.21</v>
      </c>
      <c r="W30" s="22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119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32" t="s">
        <v>112</v>
      </c>
      <c r="B31" s="233" t="s">
        <v>81</v>
      </c>
      <c r="C31" s="253" t="s">
        <v>82</v>
      </c>
      <c r="D31" s="234"/>
      <c r="E31" s="235"/>
      <c r="F31" s="236"/>
      <c r="G31" s="237">
        <f>SUMIF(AG32:AG76,"&lt;&gt;NOR",G32:G76)</f>
        <v>0</v>
      </c>
      <c r="H31" s="231"/>
      <c r="I31" s="231">
        <f>SUM(I32:I76)</f>
        <v>0</v>
      </c>
      <c r="J31" s="231"/>
      <c r="K31" s="231">
        <f>SUM(K32:K76)</f>
        <v>0</v>
      </c>
      <c r="L31" s="231"/>
      <c r="M31" s="231">
        <f>SUM(M32:M76)</f>
        <v>0</v>
      </c>
      <c r="N31" s="231"/>
      <c r="O31" s="231">
        <f>SUM(O32:O76)</f>
        <v>0</v>
      </c>
      <c r="P31" s="231"/>
      <c r="Q31" s="231">
        <f>SUM(Q32:Q76)</f>
        <v>0</v>
      </c>
      <c r="R31" s="231"/>
      <c r="S31" s="231"/>
      <c r="T31" s="231"/>
      <c r="U31" s="231"/>
      <c r="V31" s="231">
        <f>SUM(V32:V76)</f>
        <v>173.14999999999998</v>
      </c>
      <c r="W31" s="231"/>
      <c r="AG31" t="s">
        <v>113</v>
      </c>
    </row>
    <row r="32" spans="1:60" outlineLevel="1" x14ac:dyDescent="0.2">
      <c r="A32" s="244">
        <v>18</v>
      </c>
      <c r="B32" s="245" t="s">
        <v>159</v>
      </c>
      <c r="C32" s="254" t="s">
        <v>160</v>
      </c>
      <c r="D32" s="246" t="s">
        <v>141</v>
      </c>
      <c r="E32" s="247">
        <v>26</v>
      </c>
      <c r="F32" s="248"/>
      <c r="G32" s="249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15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/>
      <c r="S32" s="229" t="s">
        <v>117</v>
      </c>
      <c r="T32" s="229" t="s">
        <v>118</v>
      </c>
      <c r="U32" s="229">
        <v>0.04</v>
      </c>
      <c r="V32" s="229">
        <f>ROUND(E32*U32,2)</f>
        <v>1.04</v>
      </c>
      <c r="W32" s="22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119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8">
        <v>19</v>
      </c>
      <c r="B33" s="239" t="s">
        <v>161</v>
      </c>
      <c r="C33" s="255" t="s">
        <v>162</v>
      </c>
      <c r="D33" s="240" t="s">
        <v>163</v>
      </c>
      <c r="E33" s="241">
        <v>215</v>
      </c>
      <c r="F33" s="242"/>
      <c r="G33" s="243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15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117</v>
      </c>
      <c r="T33" s="229" t="s">
        <v>118</v>
      </c>
      <c r="U33" s="229">
        <v>0.629</v>
      </c>
      <c r="V33" s="229">
        <f>ROUND(E33*U33,2)</f>
        <v>135.24</v>
      </c>
      <c r="W33" s="22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119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/>
      <c r="B34" s="228"/>
      <c r="C34" s="256" t="s">
        <v>164</v>
      </c>
      <c r="D34" s="250"/>
      <c r="E34" s="250"/>
      <c r="F34" s="250"/>
      <c r="G34" s="250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165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4">
        <v>20</v>
      </c>
      <c r="B35" s="245" t="s">
        <v>166</v>
      </c>
      <c r="C35" s="254" t="s">
        <v>167</v>
      </c>
      <c r="D35" s="246" t="s">
        <v>163</v>
      </c>
      <c r="E35" s="247">
        <v>25</v>
      </c>
      <c r="F35" s="248"/>
      <c r="G35" s="249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15</v>
      </c>
      <c r="M35" s="229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29"/>
      <c r="S35" s="229" t="s">
        <v>117</v>
      </c>
      <c r="T35" s="229" t="s">
        <v>118</v>
      </c>
      <c r="U35" s="229">
        <v>8.6500000000000007E-2</v>
      </c>
      <c r="V35" s="229">
        <f>ROUND(E35*U35,2)</f>
        <v>2.16</v>
      </c>
      <c r="W35" s="22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119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4">
        <v>21</v>
      </c>
      <c r="B36" s="245" t="s">
        <v>168</v>
      </c>
      <c r="C36" s="254" t="s">
        <v>169</v>
      </c>
      <c r="D36" s="246" t="s">
        <v>141</v>
      </c>
      <c r="E36" s="247">
        <v>25</v>
      </c>
      <c r="F36" s="248"/>
      <c r="G36" s="249">
        <f>ROUND(E36*F36,2)</f>
        <v>0</v>
      </c>
      <c r="H36" s="230"/>
      <c r="I36" s="229">
        <f>ROUND(E36*H36,2)</f>
        <v>0</v>
      </c>
      <c r="J36" s="230"/>
      <c r="K36" s="229">
        <f>ROUND(E36*J36,2)</f>
        <v>0</v>
      </c>
      <c r="L36" s="229">
        <v>15</v>
      </c>
      <c r="M36" s="229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29"/>
      <c r="S36" s="229" t="s">
        <v>117</v>
      </c>
      <c r="T36" s="229" t="s">
        <v>118</v>
      </c>
      <c r="U36" s="229">
        <v>0.14130000000000001</v>
      </c>
      <c r="V36" s="229">
        <f>ROUND(E36*U36,2)</f>
        <v>3.53</v>
      </c>
      <c r="W36" s="22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119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4">
        <v>22</v>
      </c>
      <c r="B37" s="245" t="s">
        <v>170</v>
      </c>
      <c r="C37" s="254" t="s">
        <v>171</v>
      </c>
      <c r="D37" s="246" t="s">
        <v>141</v>
      </c>
      <c r="E37" s="247">
        <v>18</v>
      </c>
      <c r="F37" s="248"/>
      <c r="G37" s="249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15</v>
      </c>
      <c r="M37" s="229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29"/>
      <c r="S37" s="229" t="s">
        <v>117</v>
      </c>
      <c r="T37" s="229" t="s">
        <v>118</v>
      </c>
      <c r="U37" s="229">
        <v>5.0500000000000003E-2</v>
      </c>
      <c r="V37" s="229">
        <f>ROUND(E37*U37,2)</f>
        <v>0.91</v>
      </c>
      <c r="W37" s="22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119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4">
        <v>23</v>
      </c>
      <c r="B38" s="245" t="s">
        <v>172</v>
      </c>
      <c r="C38" s="254" t="s">
        <v>173</v>
      </c>
      <c r="D38" s="246" t="s">
        <v>141</v>
      </c>
      <c r="E38" s="247">
        <v>3</v>
      </c>
      <c r="F38" s="248"/>
      <c r="G38" s="249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15</v>
      </c>
      <c r="M38" s="229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29"/>
      <c r="S38" s="229" t="s">
        <v>117</v>
      </c>
      <c r="T38" s="229" t="s">
        <v>118</v>
      </c>
      <c r="U38" s="229">
        <v>0.05</v>
      </c>
      <c r="V38" s="229">
        <f>ROUND(E38*U38,2)</f>
        <v>0.15</v>
      </c>
      <c r="W38" s="22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119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4">
        <v>24</v>
      </c>
      <c r="B39" s="245" t="s">
        <v>174</v>
      </c>
      <c r="C39" s="254" t="s">
        <v>175</v>
      </c>
      <c r="D39" s="246" t="s">
        <v>141</v>
      </c>
      <c r="E39" s="247">
        <v>2</v>
      </c>
      <c r="F39" s="248"/>
      <c r="G39" s="249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15</v>
      </c>
      <c r="M39" s="229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 t="s">
        <v>117</v>
      </c>
      <c r="T39" s="229" t="s">
        <v>118</v>
      </c>
      <c r="U39" s="229">
        <v>0.32667000000000002</v>
      </c>
      <c r="V39" s="229">
        <f>ROUND(E39*U39,2)</f>
        <v>0.65</v>
      </c>
      <c r="W39" s="22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119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4">
        <v>25</v>
      </c>
      <c r="B40" s="245" t="s">
        <v>176</v>
      </c>
      <c r="C40" s="254" t="s">
        <v>177</v>
      </c>
      <c r="D40" s="246" t="s">
        <v>141</v>
      </c>
      <c r="E40" s="247">
        <v>5</v>
      </c>
      <c r="F40" s="248"/>
      <c r="G40" s="249">
        <f>ROUND(E40*F40,2)</f>
        <v>0</v>
      </c>
      <c r="H40" s="230"/>
      <c r="I40" s="229">
        <f>ROUND(E40*H40,2)</f>
        <v>0</v>
      </c>
      <c r="J40" s="230"/>
      <c r="K40" s="229">
        <f>ROUND(E40*J40,2)</f>
        <v>0</v>
      </c>
      <c r="L40" s="229">
        <v>15</v>
      </c>
      <c r="M40" s="229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29"/>
      <c r="S40" s="229" t="s">
        <v>117</v>
      </c>
      <c r="T40" s="229" t="s">
        <v>118</v>
      </c>
      <c r="U40" s="229">
        <v>0.16867000000000001</v>
      </c>
      <c r="V40" s="229">
        <f>ROUND(E40*U40,2)</f>
        <v>0.84</v>
      </c>
      <c r="W40" s="22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119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4">
        <v>26</v>
      </c>
      <c r="B41" s="245" t="s">
        <v>178</v>
      </c>
      <c r="C41" s="254" t="s">
        <v>179</v>
      </c>
      <c r="D41" s="246" t="s">
        <v>141</v>
      </c>
      <c r="E41" s="247">
        <v>17</v>
      </c>
      <c r="F41" s="248"/>
      <c r="G41" s="249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15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117</v>
      </c>
      <c r="T41" s="229" t="s">
        <v>118</v>
      </c>
      <c r="U41" s="229">
        <v>0.32667000000000002</v>
      </c>
      <c r="V41" s="229">
        <f>ROUND(E41*U41,2)</f>
        <v>5.55</v>
      </c>
      <c r="W41" s="22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119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4">
        <v>27</v>
      </c>
      <c r="B42" s="245" t="s">
        <v>180</v>
      </c>
      <c r="C42" s="254" t="s">
        <v>181</v>
      </c>
      <c r="D42" s="246" t="s">
        <v>141</v>
      </c>
      <c r="E42" s="247">
        <v>1</v>
      </c>
      <c r="F42" s="248"/>
      <c r="G42" s="249">
        <f>ROUND(E42*F42,2)</f>
        <v>0</v>
      </c>
      <c r="H42" s="230"/>
      <c r="I42" s="229">
        <f>ROUND(E42*H42,2)</f>
        <v>0</v>
      </c>
      <c r="J42" s="230"/>
      <c r="K42" s="229">
        <f>ROUND(E42*J42,2)</f>
        <v>0</v>
      </c>
      <c r="L42" s="229">
        <v>15</v>
      </c>
      <c r="M42" s="229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29"/>
      <c r="S42" s="229" t="s">
        <v>117</v>
      </c>
      <c r="T42" s="229" t="s">
        <v>118</v>
      </c>
      <c r="U42" s="229">
        <v>1</v>
      </c>
      <c r="V42" s="229">
        <f>ROUND(E42*U42,2)</f>
        <v>1</v>
      </c>
      <c r="W42" s="22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119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4">
        <v>28</v>
      </c>
      <c r="B43" s="245" t="s">
        <v>182</v>
      </c>
      <c r="C43" s="254" t="s">
        <v>183</v>
      </c>
      <c r="D43" s="246" t="s">
        <v>163</v>
      </c>
      <c r="E43" s="247">
        <v>40</v>
      </c>
      <c r="F43" s="248"/>
      <c r="G43" s="249">
        <f>ROUND(E43*F43,2)</f>
        <v>0</v>
      </c>
      <c r="H43" s="230"/>
      <c r="I43" s="229">
        <f>ROUND(E43*H43,2)</f>
        <v>0</v>
      </c>
      <c r="J43" s="230"/>
      <c r="K43" s="229">
        <f>ROUND(E43*J43,2)</f>
        <v>0</v>
      </c>
      <c r="L43" s="229">
        <v>15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/>
      <c r="S43" s="229" t="s">
        <v>117</v>
      </c>
      <c r="T43" s="229" t="s">
        <v>118</v>
      </c>
      <c r="U43" s="229">
        <v>6.4150000000000013E-2</v>
      </c>
      <c r="V43" s="229">
        <f>ROUND(E43*U43,2)</f>
        <v>2.57</v>
      </c>
      <c r="W43" s="22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119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4">
        <v>29</v>
      </c>
      <c r="B44" s="245" t="s">
        <v>184</v>
      </c>
      <c r="C44" s="254" t="s">
        <v>185</v>
      </c>
      <c r="D44" s="246" t="s">
        <v>163</v>
      </c>
      <c r="E44" s="247">
        <v>80</v>
      </c>
      <c r="F44" s="248"/>
      <c r="G44" s="249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15</v>
      </c>
      <c r="M44" s="229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29"/>
      <c r="S44" s="229" t="s">
        <v>117</v>
      </c>
      <c r="T44" s="229" t="s">
        <v>118</v>
      </c>
      <c r="U44" s="229">
        <v>7.0000000000000007E-2</v>
      </c>
      <c r="V44" s="229">
        <f>ROUND(E44*U44,2)</f>
        <v>5.6</v>
      </c>
      <c r="W44" s="22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119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4">
        <v>30</v>
      </c>
      <c r="B45" s="245" t="s">
        <v>186</v>
      </c>
      <c r="C45" s="254" t="s">
        <v>187</v>
      </c>
      <c r="D45" s="246" t="s">
        <v>163</v>
      </c>
      <c r="E45" s="247">
        <v>135</v>
      </c>
      <c r="F45" s="248"/>
      <c r="G45" s="249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15</v>
      </c>
      <c r="M45" s="229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29"/>
      <c r="S45" s="229" t="s">
        <v>117</v>
      </c>
      <c r="T45" s="229" t="s">
        <v>118</v>
      </c>
      <c r="U45" s="229">
        <v>7.0000000000000007E-2</v>
      </c>
      <c r="V45" s="229">
        <f>ROUND(E45*U45,2)</f>
        <v>9.4499999999999993</v>
      </c>
      <c r="W45" s="22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119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4">
        <v>31</v>
      </c>
      <c r="B46" s="245" t="s">
        <v>188</v>
      </c>
      <c r="C46" s="254" t="s">
        <v>189</v>
      </c>
      <c r="D46" s="246" t="s">
        <v>141</v>
      </c>
      <c r="E46" s="247">
        <v>15</v>
      </c>
      <c r="F46" s="248"/>
      <c r="G46" s="249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15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 t="s">
        <v>117</v>
      </c>
      <c r="T46" s="229" t="s">
        <v>118</v>
      </c>
      <c r="U46" s="229">
        <v>0.13</v>
      </c>
      <c r="V46" s="229">
        <f>ROUND(E46*U46,2)</f>
        <v>1.95</v>
      </c>
      <c r="W46" s="22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119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4">
        <v>32</v>
      </c>
      <c r="B47" s="245" t="s">
        <v>190</v>
      </c>
      <c r="C47" s="254" t="s">
        <v>191</v>
      </c>
      <c r="D47" s="246" t="s">
        <v>141</v>
      </c>
      <c r="E47" s="247">
        <v>15</v>
      </c>
      <c r="F47" s="248"/>
      <c r="G47" s="249">
        <f>ROUND(E47*F47,2)</f>
        <v>0</v>
      </c>
      <c r="H47" s="230"/>
      <c r="I47" s="229">
        <f>ROUND(E47*H47,2)</f>
        <v>0</v>
      </c>
      <c r="J47" s="230"/>
      <c r="K47" s="229">
        <f>ROUND(E47*J47,2)</f>
        <v>0</v>
      </c>
      <c r="L47" s="229">
        <v>15</v>
      </c>
      <c r="M47" s="229">
        <f>G47*(1+L47/100)</f>
        <v>0</v>
      </c>
      <c r="N47" s="229">
        <v>0</v>
      </c>
      <c r="O47" s="229">
        <f>ROUND(E47*N47,2)</f>
        <v>0</v>
      </c>
      <c r="P47" s="229">
        <v>0</v>
      </c>
      <c r="Q47" s="229">
        <f>ROUND(E47*P47,2)</f>
        <v>0</v>
      </c>
      <c r="R47" s="229"/>
      <c r="S47" s="229" t="s">
        <v>117</v>
      </c>
      <c r="T47" s="229" t="s">
        <v>118</v>
      </c>
      <c r="U47" s="229">
        <v>0.15000000000000002</v>
      </c>
      <c r="V47" s="229">
        <f>ROUND(E47*U47,2)</f>
        <v>2.25</v>
      </c>
      <c r="W47" s="22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119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4">
        <v>33</v>
      </c>
      <c r="B48" s="245" t="s">
        <v>192</v>
      </c>
      <c r="C48" s="254" t="s">
        <v>193</v>
      </c>
      <c r="D48" s="246" t="s">
        <v>141</v>
      </c>
      <c r="E48" s="247">
        <v>1</v>
      </c>
      <c r="F48" s="248"/>
      <c r="G48" s="249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15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 t="s">
        <v>117</v>
      </c>
      <c r="T48" s="229" t="s">
        <v>118</v>
      </c>
      <c r="U48" s="229">
        <v>0.26117000000000001</v>
      </c>
      <c r="V48" s="229">
        <f>ROUND(E48*U48,2)</f>
        <v>0.26</v>
      </c>
      <c r="W48" s="22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119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4">
        <v>34</v>
      </c>
      <c r="B49" s="245" t="s">
        <v>194</v>
      </c>
      <c r="C49" s="254" t="s">
        <v>195</v>
      </c>
      <c r="D49" s="246" t="s">
        <v>141</v>
      </c>
      <c r="E49" s="247">
        <v>1</v>
      </c>
      <c r="F49" s="248"/>
      <c r="G49" s="249">
        <f>ROUND(E49*F49,2)</f>
        <v>0</v>
      </c>
      <c r="H49" s="230"/>
      <c r="I49" s="229">
        <f>ROUND(E49*H49,2)</f>
        <v>0</v>
      </c>
      <c r="J49" s="230"/>
      <c r="K49" s="229">
        <f>ROUND(E49*J49,2)</f>
        <v>0</v>
      </c>
      <c r="L49" s="229">
        <v>15</v>
      </c>
      <c r="M49" s="229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29"/>
      <c r="S49" s="229" t="s">
        <v>117</v>
      </c>
      <c r="T49" s="229" t="s">
        <v>118</v>
      </c>
      <c r="U49" s="229">
        <v>0</v>
      </c>
      <c r="V49" s="229">
        <f>ROUND(E49*U49,2)</f>
        <v>0</v>
      </c>
      <c r="W49" s="22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119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4">
        <v>35</v>
      </c>
      <c r="B50" s="245" t="s">
        <v>196</v>
      </c>
      <c r="C50" s="254" t="s">
        <v>197</v>
      </c>
      <c r="D50" s="246" t="s">
        <v>141</v>
      </c>
      <c r="E50" s="247">
        <v>6</v>
      </c>
      <c r="F50" s="248"/>
      <c r="G50" s="249">
        <f>ROUND(E50*F50,2)</f>
        <v>0</v>
      </c>
      <c r="H50" s="230"/>
      <c r="I50" s="229">
        <f>ROUND(E50*H50,2)</f>
        <v>0</v>
      </c>
      <c r="J50" s="230"/>
      <c r="K50" s="229">
        <f>ROUND(E50*J50,2)</f>
        <v>0</v>
      </c>
      <c r="L50" s="229">
        <v>15</v>
      </c>
      <c r="M50" s="229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29"/>
      <c r="S50" s="229" t="s">
        <v>117</v>
      </c>
      <c r="T50" s="229" t="s">
        <v>118</v>
      </c>
      <c r="U50" s="229">
        <v>0</v>
      </c>
      <c r="V50" s="229">
        <f>ROUND(E50*U50,2)</f>
        <v>0</v>
      </c>
      <c r="W50" s="22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119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4">
        <v>36</v>
      </c>
      <c r="B51" s="245" t="s">
        <v>198</v>
      </c>
      <c r="C51" s="254" t="s">
        <v>199</v>
      </c>
      <c r="D51" s="246" t="s">
        <v>141</v>
      </c>
      <c r="E51" s="247">
        <v>1</v>
      </c>
      <c r="F51" s="248"/>
      <c r="G51" s="249">
        <f>ROUND(E51*F51,2)</f>
        <v>0</v>
      </c>
      <c r="H51" s="230"/>
      <c r="I51" s="229">
        <f>ROUND(E51*H51,2)</f>
        <v>0</v>
      </c>
      <c r="J51" s="230"/>
      <c r="K51" s="229">
        <f>ROUND(E51*J51,2)</f>
        <v>0</v>
      </c>
      <c r="L51" s="229">
        <v>15</v>
      </c>
      <c r="M51" s="229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29"/>
      <c r="S51" s="229" t="s">
        <v>117</v>
      </c>
      <c r="T51" s="229" t="s">
        <v>118</v>
      </c>
      <c r="U51" s="229">
        <v>0</v>
      </c>
      <c r="V51" s="229">
        <f>ROUND(E51*U51,2)</f>
        <v>0</v>
      </c>
      <c r="W51" s="22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119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4">
        <v>37</v>
      </c>
      <c r="B52" s="245" t="s">
        <v>200</v>
      </c>
      <c r="C52" s="254" t="s">
        <v>201</v>
      </c>
      <c r="D52" s="246" t="s">
        <v>163</v>
      </c>
      <c r="E52" s="247">
        <v>10</v>
      </c>
      <c r="F52" s="248"/>
      <c r="G52" s="249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15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/>
      <c r="S52" s="229" t="s">
        <v>117</v>
      </c>
      <c r="T52" s="229" t="s">
        <v>118</v>
      </c>
      <c r="U52" s="229">
        <v>0</v>
      </c>
      <c r="V52" s="229">
        <f>ROUND(E52*U52,2)</f>
        <v>0</v>
      </c>
      <c r="W52" s="22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202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44">
        <v>38</v>
      </c>
      <c r="B53" s="245" t="s">
        <v>203</v>
      </c>
      <c r="C53" s="254" t="s">
        <v>204</v>
      </c>
      <c r="D53" s="246" t="s">
        <v>205</v>
      </c>
      <c r="E53" s="247">
        <v>4</v>
      </c>
      <c r="F53" s="248"/>
      <c r="G53" s="249">
        <f>ROUND(E53*F53,2)</f>
        <v>0</v>
      </c>
      <c r="H53" s="230"/>
      <c r="I53" s="229">
        <f>ROUND(E53*H53,2)</f>
        <v>0</v>
      </c>
      <c r="J53" s="230"/>
      <c r="K53" s="229">
        <f>ROUND(E53*J53,2)</f>
        <v>0</v>
      </c>
      <c r="L53" s="229">
        <v>15</v>
      </c>
      <c r="M53" s="229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 t="s">
        <v>117</v>
      </c>
      <c r="T53" s="229" t="s">
        <v>118</v>
      </c>
      <c r="U53" s="229">
        <v>0</v>
      </c>
      <c r="V53" s="229">
        <f>ROUND(E53*U53,2)</f>
        <v>0</v>
      </c>
      <c r="W53" s="22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202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4">
        <v>39</v>
      </c>
      <c r="B54" s="245" t="s">
        <v>206</v>
      </c>
      <c r="C54" s="254" t="s">
        <v>207</v>
      </c>
      <c r="D54" s="246" t="s">
        <v>205</v>
      </c>
      <c r="E54" s="247">
        <v>4</v>
      </c>
      <c r="F54" s="248"/>
      <c r="G54" s="249">
        <f>ROUND(E54*F54,2)</f>
        <v>0</v>
      </c>
      <c r="H54" s="230"/>
      <c r="I54" s="229">
        <f>ROUND(E54*H54,2)</f>
        <v>0</v>
      </c>
      <c r="J54" s="230"/>
      <c r="K54" s="229">
        <f>ROUND(E54*J54,2)</f>
        <v>0</v>
      </c>
      <c r="L54" s="229">
        <v>15</v>
      </c>
      <c r="M54" s="229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29"/>
      <c r="S54" s="229" t="s">
        <v>117</v>
      </c>
      <c r="T54" s="229" t="s">
        <v>118</v>
      </c>
      <c r="U54" s="229">
        <v>0</v>
      </c>
      <c r="V54" s="229">
        <f>ROUND(E54*U54,2)</f>
        <v>0</v>
      </c>
      <c r="W54" s="22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202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4">
        <v>40</v>
      </c>
      <c r="B55" s="245" t="s">
        <v>208</v>
      </c>
      <c r="C55" s="254" t="s">
        <v>209</v>
      </c>
      <c r="D55" s="246" t="s">
        <v>122</v>
      </c>
      <c r="E55" s="247">
        <v>2</v>
      </c>
      <c r="F55" s="248"/>
      <c r="G55" s="249">
        <f>ROUND(E55*F55,2)</f>
        <v>0</v>
      </c>
      <c r="H55" s="230"/>
      <c r="I55" s="229">
        <f>ROUND(E55*H55,2)</f>
        <v>0</v>
      </c>
      <c r="J55" s="230"/>
      <c r="K55" s="229">
        <f>ROUND(E55*J55,2)</f>
        <v>0</v>
      </c>
      <c r="L55" s="229">
        <v>15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117</v>
      </c>
      <c r="T55" s="229" t="s">
        <v>118</v>
      </c>
      <c r="U55" s="229">
        <v>0</v>
      </c>
      <c r="V55" s="229">
        <f>ROUND(E55*U55,2)</f>
        <v>0</v>
      </c>
      <c r="W55" s="22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202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4">
        <v>41</v>
      </c>
      <c r="B56" s="245" t="s">
        <v>210</v>
      </c>
      <c r="C56" s="254" t="s">
        <v>211</v>
      </c>
      <c r="D56" s="246" t="s">
        <v>141</v>
      </c>
      <c r="E56" s="247">
        <v>1</v>
      </c>
      <c r="F56" s="248"/>
      <c r="G56" s="249">
        <f>ROUND(E56*F56,2)</f>
        <v>0</v>
      </c>
      <c r="H56" s="230"/>
      <c r="I56" s="229">
        <f>ROUND(E56*H56,2)</f>
        <v>0</v>
      </c>
      <c r="J56" s="230"/>
      <c r="K56" s="229">
        <f>ROUND(E56*J56,2)</f>
        <v>0</v>
      </c>
      <c r="L56" s="229">
        <v>15</v>
      </c>
      <c r="M56" s="229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29"/>
      <c r="S56" s="229" t="s">
        <v>117</v>
      </c>
      <c r="T56" s="229" t="s">
        <v>118</v>
      </c>
      <c r="U56" s="229">
        <v>0</v>
      </c>
      <c r="V56" s="229">
        <f>ROUND(E56*U56,2)</f>
        <v>0</v>
      </c>
      <c r="W56" s="22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202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4">
        <v>42</v>
      </c>
      <c r="B57" s="245" t="s">
        <v>212</v>
      </c>
      <c r="C57" s="254" t="s">
        <v>213</v>
      </c>
      <c r="D57" s="246" t="s">
        <v>141</v>
      </c>
      <c r="E57" s="247">
        <v>2</v>
      </c>
      <c r="F57" s="248"/>
      <c r="G57" s="249">
        <f>ROUND(E57*F57,2)</f>
        <v>0</v>
      </c>
      <c r="H57" s="230"/>
      <c r="I57" s="229">
        <f>ROUND(E57*H57,2)</f>
        <v>0</v>
      </c>
      <c r="J57" s="230"/>
      <c r="K57" s="229">
        <f>ROUND(E57*J57,2)</f>
        <v>0</v>
      </c>
      <c r="L57" s="229">
        <v>15</v>
      </c>
      <c r="M57" s="229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29"/>
      <c r="S57" s="229" t="s">
        <v>117</v>
      </c>
      <c r="T57" s="229" t="s">
        <v>118</v>
      </c>
      <c r="U57" s="229">
        <v>0</v>
      </c>
      <c r="V57" s="229">
        <f>ROUND(E57*U57,2)</f>
        <v>0</v>
      </c>
      <c r="W57" s="22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202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8">
        <v>43</v>
      </c>
      <c r="B58" s="239" t="s">
        <v>214</v>
      </c>
      <c r="C58" s="255" t="s">
        <v>215</v>
      </c>
      <c r="D58" s="240" t="s">
        <v>163</v>
      </c>
      <c r="E58" s="241">
        <v>25</v>
      </c>
      <c r="F58" s="242"/>
      <c r="G58" s="243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15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117</v>
      </c>
      <c r="T58" s="229" t="s">
        <v>118</v>
      </c>
      <c r="U58" s="229">
        <v>0</v>
      </c>
      <c r="V58" s="229">
        <f>ROUND(E58*U58,2)</f>
        <v>0</v>
      </c>
      <c r="W58" s="22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202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ht="33.75" outlineLevel="1" x14ac:dyDescent="0.2">
      <c r="A59" s="227"/>
      <c r="B59" s="228"/>
      <c r="C59" s="256" t="s">
        <v>216</v>
      </c>
      <c r="D59" s="250"/>
      <c r="E59" s="250"/>
      <c r="F59" s="250"/>
      <c r="G59" s="250"/>
      <c r="H59" s="229"/>
      <c r="I59" s="229"/>
      <c r="J59" s="229"/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165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51" t="str">
        <f>C59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4">
        <v>44</v>
      </c>
      <c r="B60" s="245" t="s">
        <v>217</v>
      </c>
      <c r="C60" s="254" t="s">
        <v>218</v>
      </c>
      <c r="D60" s="246" t="s">
        <v>205</v>
      </c>
      <c r="E60" s="247">
        <v>4</v>
      </c>
      <c r="F60" s="248"/>
      <c r="G60" s="249">
        <f>ROUND(E60*F60,2)</f>
        <v>0</v>
      </c>
      <c r="H60" s="230"/>
      <c r="I60" s="229">
        <f>ROUND(E60*H60,2)</f>
        <v>0</v>
      </c>
      <c r="J60" s="230"/>
      <c r="K60" s="229">
        <f>ROUND(E60*J60,2)</f>
        <v>0</v>
      </c>
      <c r="L60" s="229">
        <v>15</v>
      </c>
      <c r="M60" s="229">
        <f>G60*(1+L60/100)</f>
        <v>0</v>
      </c>
      <c r="N60" s="229">
        <v>0</v>
      </c>
      <c r="O60" s="229">
        <f>ROUND(E60*N60,2)</f>
        <v>0</v>
      </c>
      <c r="P60" s="229">
        <v>0</v>
      </c>
      <c r="Q60" s="229">
        <f>ROUND(E60*P60,2)</f>
        <v>0</v>
      </c>
      <c r="R60" s="229"/>
      <c r="S60" s="229" t="s">
        <v>117</v>
      </c>
      <c r="T60" s="229" t="s">
        <v>118</v>
      </c>
      <c r="U60" s="229">
        <v>0</v>
      </c>
      <c r="V60" s="229">
        <f>ROUND(E60*U60,2)</f>
        <v>0</v>
      </c>
      <c r="W60" s="22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202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4">
        <v>45</v>
      </c>
      <c r="B61" s="245" t="s">
        <v>219</v>
      </c>
      <c r="C61" s="254" t="s">
        <v>220</v>
      </c>
      <c r="D61" s="246" t="s">
        <v>122</v>
      </c>
      <c r="E61" s="247">
        <v>1</v>
      </c>
      <c r="F61" s="248"/>
      <c r="G61" s="249">
        <f>ROUND(E61*F61,2)</f>
        <v>0</v>
      </c>
      <c r="H61" s="230"/>
      <c r="I61" s="229">
        <f>ROUND(E61*H61,2)</f>
        <v>0</v>
      </c>
      <c r="J61" s="230"/>
      <c r="K61" s="229">
        <f>ROUND(E61*J61,2)</f>
        <v>0</v>
      </c>
      <c r="L61" s="229">
        <v>15</v>
      </c>
      <c r="M61" s="229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 t="s">
        <v>117</v>
      </c>
      <c r="T61" s="229" t="s">
        <v>118</v>
      </c>
      <c r="U61" s="229">
        <v>0</v>
      </c>
      <c r="V61" s="229">
        <f>ROUND(E61*U61,2)</f>
        <v>0</v>
      </c>
      <c r="W61" s="22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202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44">
        <v>46</v>
      </c>
      <c r="B62" s="245" t="s">
        <v>221</v>
      </c>
      <c r="C62" s="254" t="s">
        <v>222</v>
      </c>
      <c r="D62" s="246" t="s">
        <v>205</v>
      </c>
      <c r="E62" s="247">
        <v>2</v>
      </c>
      <c r="F62" s="248"/>
      <c r="G62" s="249">
        <f>ROUND(E62*F62,2)</f>
        <v>0</v>
      </c>
      <c r="H62" s="230"/>
      <c r="I62" s="229">
        <f>ROUND(E62*H62,2)</f>
        <v>0</v>
      </c>
      <c r="J62" s="230"/>
      <c r="K62" s="229">
        <f>ROUND(E62*J62,2)</f>
        <v>0</v>
      </c>
      <c r="L62" s="229">
        <v>15</v>
      </c>
      <c r="M62" s="229">
        <f>G62*(1+L62/100)</f>
        <v>0</v>
      </c>
      <c r="N62" s="229">
        <v>0</v>
      </c>
      <c r="O62" s="229">
        <f>ROUND(E62*N62,2)</f>
        <v>0</v>
      </c>
      <c r="P62" s="229">
        <v>0</v>
      </c>
      <c r="Q62" s="229">
        <f>ROUND(E62*P62,2)</f>
        <v>0</v>
      </c>
      <c r="R62" s="229"/>
      <c r="S62" s="229" t="s">
        <v>117</v>
      </c>
      <c r="T62" s="229" t="s">
        <v>118</v>
      </c>
      <c r="U62" s="229">
        <v>0</v>
      </c>
      <c r="V62" s="229">
        <f>ROUND(E62*U62,2)</f>
        <v>0</v>
      </c>
      <c r="W62" s="22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202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4">
        <v>47</v>
      </c>
      <c r="B63" s="245" t="s">
        <v>223</v>
      </c>
      <c r="C63" s="254" t="s">
        <v>224</v>
      </c>
      <c r="D63" s="246" t="s">
        <v>141</v>
      </c>
      <c r="E63" s="247">
        <v>1</v>
      </c>
      <c r="F63" s="248"/>
      <c r="G63" s="249">
        <f>ROUND(E63*F63,2)</f>
        <v>0</v>
      </c>
      <c r="H63" s="230"/>
      <c r="I63" s="229">
        <f>ROUND(E63*H63,2)</f>
        <v>0</v>
      </c>
      <c r="J63" s="230"/>
      <c r="K63" s="229">
        <f>ROUND(E63*J63,2)</f>
        <v>0</v>
      </c>
      <c r="L63" s="229">
        <v>15</v>
      </c>
      <c r="M63" s="229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29"/>
      <c r="S63" s="229" t="s">
        <v>117</v>
      </c>
      <c r="T63" s="229" t="s">
        <v>118</v>
      </c>
      <c r="U63" s="229">
        <v>0</v>
      </c>
      <c r="V63" s="229">
        <f>ROUND(E63*U63,2)</f>
        <v>0</v>
      </c>
      <c r="W63" s="22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202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44">
        <v>48</v>
      </c>
      <c r="B64" s="245" t="s">
        <v>225</v>
      </c>
      <c r="C64" s="254" t="s">
        <v>226</v>
      </c>
      <c r="D64" s="246" t="s">
        <v>122</v>
      </c>
      <c r="E64" s="247">
        <v>1</v>
      </c>
      <c r="F64" s="248"/>
      <c r="G64" s="249">
        <f>ROUND(E64*F64,2)</f>
        <v>0</v>
      </c>
      <c r="H64" s="230"/>
      <c r="I64" s="229">
        <f>ROUND(E64*H64,2)</f>
        <v>0</v>
      </c>
      <c r="J64" s="230"/>
      <c r="K64" s="229">
        <f>ROUND(E64*J64,2)</f>
        <v>0</v>
      </c>
      <c r="L64" s="229">
        <v>15</v>
      </c>
      <c r="M64" s="229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29"/>
      <c r="S64" s="229" t="s">
        <v>117</v>
      </c>
      <c r="T64" s="229" t="s">
        <v>118</v>
      </c>
      <c r="U64" s="229">
        <v>0</v>
      </c>
      <c r="V64" s="229">
        <f>ROUND(E64*U64,2)</f>
        <v>0</v>
      </c>
      <c r="W64" s="22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202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4">
        <v>49</v>
      </c>
      <c r="B65" s="245" t="s">
        <v>227</v>
      </c>
      <c r="C65" s="254" t="s">
        <v>228</v>
      </c>
      <c r="D65" s="246" t="s">
        <v>229</v>
      </c>
      <c r="E65" s="247">
        <v>2</v>
      </c>
      <c r="F65" s="248"/>
      <c r="G65" s="249">
        <f>ROUND(E65*F65,2)</f>
        <v>0</v>
      </c>
      <c r="H65" s="230"/>
      <c r="I65" s="229">
        <f>ROUND(E65*H65,2)</f>
        <v>0</v>
      </c>
      <c r="J65" s="230"/>
      <c r="K65" s="229">
        <f>ROUND(E65*J65,2)</f>
        <v>0</v>
      </c>
      <c r="L65" s="229">
        <v>15</v>
      </c>
      <c r="M65" s="229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29"/>
      <c r="S65" s="229" t="s">
        <v>117</v>
      </c>
      <c r="T65" s="229" t="s">
        <v>118</v>
      </c>
      <c r="U65" s="229">
        <v>0</v>
      </c>
      <c r="V65" s="229">
        <f>ROUND(E65*U65,2)</f>
        <v>0</v>
      </c>
      <c r="W65" s="22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202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4">
        <v>50</v>
      </c>
      <c r="B66" s="245" t="s">
        <v>230</v>
      </c>
      <c r="C66" s="254" t="s">
        <v>231</v>
      </c>
      <c r="D66" s="246" t="s">
        <v>122</v>
      </c>
      <c r="E66" s="247">
        <v>4</v>
      </c>
      <c r="F66" s="248"/>
      <c r="G66" s="249">
        <f>ROUND(E66*F66,2)</f>
        <v>0</v>
      </c>
      <c r="H66" s="230"/>
      <c r="I66" s="229">
        <f>ROUND(E66*H66,2)</f>
        <v>0</v>
      </c>
      <c r="J66" s="230"/>
      <c r="K66" s="229">
        <f>ROUND(E66*J66,2)</f>
        <v>0</v>
      </c>
      <c r="L66" s="229">
        <v>15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 t="s">
        <v>117</v>
      </c>
      <c r="T66" s="229" t="s">
        <v>118</v>
      </c>
      <c r="U66" s="229">
        <v>0</v>
      </c>
      <c r="V66" s="229">
        <f>ROUND(E66*U66,2)</f>
        <v>0</v>
      </c>
      <c r="W66" s="22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202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4">
        <v>51</v>
      </c>
      <c r="B67" s="245" t="s">
        <v>232</v>
      </c>
      <c r="C67" s="254" t="s">
        <v>233</v>
      </c>
      <c r="D67" s="246" t="s">
        <v>163</v>
      </c>
      <c r="E67" s="247">
        <v>135</v>
      </c>
      <c r="F67" s="248"/>
      <c r="G67" s="249">
        <f>ROUND(E67*F67,2)</f>
        <v>0</v>
      </c>
      <c r="H67" s="230"/>
      <c r="I67" s="229">
        <f>ROUND(E67*H67,2)</f>
        <v>0</v>
      </c>
      <c r="J67" s="230"/>
      <c r="K67" s="229">
        <f>ROUND(E67*J67,2)</f>
        <v>0</v>
      </c>
      <c r="L67" s="229">
        <v>15</v>
      </c>
      <c r="M67" s="229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29"/>
      <c r="S67" s="229" t="s">
        <v>117</v>
      </c>
      <c r="T67" s="229" t="s">
        <v>118</v>
      </c>
      <c r="U67" s="229">
        <v>0</v>
      </c>
      <c r="V67" s="229">
        <f>ROUND(E67*U67,2)</f>
        <v>0</v>
      </c>
      <c r="W67" s="22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146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4">
        <v>52</v>
      </c>
      <c r="B68" s="245" t="s">
        <v>234</v>
      </c>
      <c r="C68" s="254" t="s">
        <v>235</v>
      </c>
      <c r="D68" s="246" t="s">
        <v>163</v>
      </c>
      <c r="E68" s="247">
        <v>80</v>
      </c>
      <c r="F68" s="248"/>
      <c r="G68" s="249">
        <f>ROUND(E68*F68,2)</f>
        <v>0</v>
      </c>
      <c r="H68" s="230"/>
      <c r="I68" s="229">
        <f>ROUND(E68*H68,2)</f>
        <v>0</v>
      </c>
      <c r="J68" s="230"/>
      <c r="K68" s="229">
        <f>ROUND(E68*J68,2)</f>
        <v>0</v>
      </c>
      <c r="L68" s="229">
        <v>15</v>
      </c>
      <c r="M68" s="229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29"/>
      <c r="S68" s="229" t="s">
        <v>117</v>
      </c>
      <c r="T68" s="229" t="s">
        <v>118</v>
      </c>
      <c r="U68" s="229">
        <v>0</v>
      </c>
      <c r="V68" s="229">
        <f>ROUND(E68*U68,2)</f>
        <v>0</v>
      </c>
      <c r="W68" s="22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146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4">
        <v>53</v>
      </c>
      <c r="B69" s="245" t="s">
        <v>236</v>
      </c>
      <c r="C69" s="254" t="s">
        <v>237</v>
      </c>
      <c r="D69" s="246" t="s">
        <v>163</v>
      </c>
      <c r="E69" s="247">
        <v>40</v>
      </c>
      <c r="F69" s="248"/>
      <c r="G69" s="249">
        <f>ROUND(E69*F69,2)</f>
        <v>0</v>
      </c>
      <c r="H69" s="230"/>
      <c r="I69" s="229">
        <f>ROUND(E69*H69,2)</f>
        <v>0</v>
      </c>
      <c r="J69" s="230"/>
      <c r="K69" s="229">
        <f>ROUND(E69*J69,2)</f>
        <v>0</v>
      </c>
      <c r="L69" s="229">
        <v>15</v>
      </c>
      <c r="M69" s="229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29"/>
      <c r="S69" s="229" t="s">
        <v>117</v>
      </c>
      <c r="T69" s="229" t="s">
        <v>118</v>
      </c>
      <c r="U69" s="229">
        <v>0</v>
      </c>
      <c r="V69" s="229">
        <f>ROUND(E69*U69,2)</f>
        <v>0</v>
      </c>
      <c r="W69" s="22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146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4">
        <v>54</v>
      </c>
      <c r="B70" s="245" t="s">
        <v>238</v>
      </c>
      <c r="C70" s="254" t="s">
        <v>239</v>
      </c>
      <c r="D70" s="246" t="s">
        <v>141</v>
      </c>
      <c r="E70" s="247">
        <v>15</v>
      </c>
      <c r="F70" s="248"/>
      <c r="G70" s="249">
        <f>ROUND(E70*F70,2)</f>
        <v>0</v>
      </c>
      <c r="H70" s="230"/>
      <c r="I70" s="229">
        <f>ROUND(E70*H70,2)</f>
        <v>0</v>
      </c>
      <c r="J70" s="230"/>
      <c r="K70" s="229">
        <f>ROUND(E70*J70,2)</f>
        <v>0</v>
      </c>
      <c r="L70" s="229">
        <v>15</v>
      </c>
      <c r="M70" s="229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29"/>
      <c r="S70" s="229" t="s">
        <v>117</v>
      </c>
      <c r="T70" s="229" t="s">
        <v>118</v>
      </c>
      <c r="U70" s="229">
        <v>0</v>
      </c>
      <c r="V70" s="229">
        <f>ROUND(E70*U70,2)</f>
        <v>0</v>
      </c>
      <c r="W70" s="22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146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4">
        <v>55</v>
      </c>
      <c r="B71" s="245" t="s">
        <v>240</v>
      </c>
      <c r="C71" s="254" t="s">
        <v>241</v>
      </c>
      <c r="D71" s="246" t="s">
        <v>141</v>
      </c>
      <c r="E71" s="247">
        <v>2</v>
      </c>
      <c r="F71" s="248"/>
      <c r="G71" s="249">
        <f>ROUND(E71*F71,2)</f>
        <v>0</v>
      </c>
      <c r="H71" s="230"/>
      <c r="I71" s="229">
        <f>ROUND(E71*H71,2)</f>
        <v>0</v>
      </c>
      <c r="J71" s="230"/>
      <c r="K71" s="229">
        <f>ROUND(E71*J71,2)</f>
        <v>0</v>
      </c>
      <c r="L71" s="229">
        <v>15</v>
      </c>
      <c r="M71" s="229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29"/>
      <c r="S71" s="229" t="s">
        <v>117</v>
      </c>
      <c r="T71" s="229" t="s">
        <v>118</v>
      </c>
      <c r="U71" s="229">
        <v>0</v>
      </c>
      <c r="V71" s="229">
        <f>ROUND(E71*U71,2)</f>
        <v>0</v>
      </c>
      <c r="W71" s="22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146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4">
        <v>56</v>
      </c>
      <c r="B72" s="245" t="s">
        <v>242</v>
      </c>
      <c r="C72" s="254" t="s">
        <v>243</v>
      </c>
      <c r="D72" s="246" t="s">
        <v>141</v>
      </c>
      <c r="E72" s="247">
        <v>25</v>
      </c>
      <c r="F72" s="248"/>
      <c r="G72" s="249">
        <f>ROUND(E72*F72,2)</f>
        <v>0</v>
      </c>
      <c r="H72" s="230"/>
      <c r="I72" s="229">
        <f>ROUND(E72*H72,2)</f>
        <v>0</v>
      </c>
      <c r="J72" s="230"/>
      <c r="K72" s="229">
        <f>ROUND(E72*J72,2)</f>
        <v>0</v>
      </c>
      <c r="L72" s="229">
        <v>15</v>
      </c>
      <c r="M72" s="229">
        <f>G72*(1+L72/100)</f>
        <v>0</v>
      </c>
      <c r="N72" s="229">
        <v>0</v>
      </c>
      <c r="O72" s="229">
        <f>ROUND(E72*N72,2)</f>
        <v>0</v>
      </c>
      <c r="P72" s="229">
        <v>0</v>
      </c>
      <c r="Q72" s="229">
        <f>ROUND(E72*P72,2)</f>
        <v>0</v>
      </c>
      <c r="R72" s="229"/>
      <c r="S72" s="229" t="s">
        <v>117</v>
      </c>
      <c r="T72" s="229" t="s">
        <v>118</v>
      </c>
      <c r="U72" s="229">
        <v>0</v>
      </c>
      <c r="V72" s="229">
        <f>ROUND(E72*U72,2)</f>
        <v>0</v>
      </c>
      <c r="W72" s="22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146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4">
        <v>57</v>
      </c>
      <c r="B73" s="245" t="s">
        <v>244</v>
      </c>
      <c r="C73" s="254" t="s">
        <v>245</v>
      </c>
      <c r="D73" s="246" t="s">
        <v>141</v>
      </c>
      <c r="E73" s="247">
        <v>25</v>
      </c>
      <c r="F73" s="248"/>
      <c r="G73" s="249">
        <f>ROUND(E73*F73,2)</f>
        <v>0</v>
      </c>
      <c r="H73" s="230"/>
      <c r="I73" s="229">
        <f>ROUND(E73*H73,2)</f>
        <v>0</v>
      </c>
      <c r="J73" s="230"/>
      <c r="K73" s="229">
        <f>ROUND(E73*J73,2)</f>
        <v>0</v>
      </c>
      <c r="L73" s="229">
        <v>15</v>
      </c>
      <c r="M73" s="229">
        <f>G73*(1+L73/100)</f>
        <v>0</v>
      </c>
      <c r="N73" s="229">
        <v>0</v>
      </c>
      <c r="O73" s="229">
        <f>ROUND(E73*N73,2)</f>
        <v>0</v>
      </c>
      <c r="P73" s="229">
        <v>0</v>
      </c>
      <c r="Q73" s="229">
        <f>ROUND(E73*P73,2)</f>
        <v>0</v>
      </c>
      <c r="R73" s="229"/>
      <c r="S73" s="229" t="s">
        <v>117</v>
      </c>
      <c r="T73" s="229" t="s">
        <v>118</v>
      </c>
      <c r="U73" s="229">
        <v>0</v>
      </c>
      <c r="V73" s="229">
        <f>ROUND(E73*U73,2)</f>
        <v>0</v>
      </c>
      <c r="W73" s="22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146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44">
        <v>58</v>
      </c>
      <c r="B74" s="245" t="s">
        <v>246</v>
      </c>
      <c r="C74" s="254" t="s">
        <v>247</v>
      </c>
      <c r="D74" s="246" t="s">
        <v>163</v>
      </c>
      <c r="E74" s="247">
        <v>100</v>
      </c>
      <c r="F74" s="248"/>
      <c r="G74" s="249">
        <f>ROUND(E74*F74,2)</f>
        <v>0</v>
      </c>
      <c r="H74" s="230"/>
      <c r="I74" s="229">
        <f>ROUND(E74*H74,2)</f>
        <v>0</v>
      </c>
      <c r="J74" s="230"/>
      <c r="K74" s="229">
        <f>ROUND(E74*J74,2)</f>
        <v>0</v>
      </c>
      <c r="L74" s="229">
        <v>15</v>
      </c>
      <c r="M74" s="229">
        <f>G74*(1+L74/100)</f>
        <v>0</v>
      </c>
      <c r="N74" s="229">
        <v>0</v>
      </c>
      <c r="O74" s="229">
        <f>ROUND(E74*N74,2)</f>
        <v>0</v>
      </c>
      <c r="P74" s="229">
        <v>0</v>
      </c>
      <c r="Q74" s="229">
        <f>ROUND(E74*P74,2)</f>
        <v>0</v>
      </c>
      <c r="R74" s="229"/>
      <c r="S74" s="229" t="s">
        <v>117</v>
      </c>
      <c r="T74" s="229" t="s">
        <v>118</v>
      </c>
      <c r="U74" s="229">
        <v>0</v>
      </c>
      <c r="V74" s="229">
        <f>ROUND(E74*U74,2)</f>
        <v>0</v>
      </c>
      <c r="W74" s="22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146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4">
        <v>59</v>
      </c>
      <c r="B75" s="245" t="s">
        <v>248</v>
      </c>
      <c r="C75" s="254" t="s">
        <v>249</v>
      </c>
      <c r="D75" s="246" t="s">
        <v>141</v>
      </c>
      <c r="E75" s="247">
        <v>40</v>
      </c>
      <c r="F75" s="248"/>
      <c r="G75" s="249">
        <f>ROUND(E75*F75,2)</f>
        <v>0</v>
      </c>
      <c r="H75" s="230"/>
      <c r="I75" s="229">
        <f>ROUND(E75*H75,2)</f>
        <v>0</v>
      </c>
      <c r="J75" s="230"/>
      <c r="K75" s="229">
        <f>ROUND(E75*J75,2)</f>
        <v>0</v>
      </c>
      <c r="L75" s="229">
        <v>15</v>
      </c>
      <c r="M75" s="229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29"/>
      <c r="S75" s="229" t="s">
        <v>117</v>
      </c>
      <c r="T75" s="229" t="s">
        <v>118</v>
      </c>
      <c r="U75" s="229">
        <v>0</v>
      </c>
      <c r="V75" s="229">
        <f>ROUND(E75*U75,2)</f>
        <v>0</v>
      </c>
      <c r="W75" s="22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146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4">
        <v>60</v>
      </c>
      <c r="B76" s="245" t="s">
        <v>250</v>
      </c>
      <c r="C76" s="254" t="s">
        <v>251</v>
      </c>
      <c r="D76" s="246" t="s">
        <v>141</v>
      </c>
      <c r="E76" s="247">
        <v>1</v>
      </c>
      <c r="F76" s="248"/>
      <c r="G76" s="249">
        <f>ROUND(E76*F76,2)</f>
        <v>0</v>
      </c>
      <c r="H76" s="230"/>
      <c r="I76" s="229">
        <f>ROUND(E76*H76,2)</f>
        <v>0</v>
      </c>
      <c r="J76" s="230"/>
      <c r="K76" s="229">
        <f>ROUND(E76*J76,2)</f>
        <v>0</v>
      </c>
      <c r="L76" s="229">
        <v>15</v>
      </c>
      <c r="M76" s="229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29"/>
      <c r="S76" s="229" t="s">
        <v>117</v>
      </c>
      <c r="T76" s="229" t="s">
        <v>118</v>
      </c>
      <c r="U76" s="229">
        <v>0</v>
      </c>
      <c r="V76" s="229">
        <f>ROUND(E76*U76,2)</f>
        <v>0</v>
      </c>
      <c r="W76" s="22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146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x14ac:dyDescent="0.2">
      <c r="A77" s="232" t="s">
        <v>112</v>
      </c>
      <c r="B77" s="233" t="s">
        <v>83</v>
      </c>
      <c r="C77" s="253" t="s">
        <v>84</v>
      </c>
      <c r="D77" s="234"/>
      <c r="E77" s="235"/>
      <c r="F77" s="236"/>
      <c r="G77" s="237">
        <f>SUMIF(AG78:AG78,"&lt;&gt;NOR",G78:G78)</f>
        <v>0</v>
      </c>
      <c r="H77" s="231"/>
      <c r="I77" s="231">
        <f>SUM(I78:I78)</f>
        <v>0</v>
      </c>
      <c r="J77" s="231"/>
      <c r="K77" s="231">
        <f>SUM(K78:K78)</f>
        <v>0</v>
      </c>
      <c r="L77" s="231"/>
      <c r="M77" s="231">
        <f>SUM(M78:M78)</f>
        <v>0</v>
      </c>
      <c r="N77" s="231"/>
      <c r="O77" s="231">
        <f>SUM(O78:O78)</f>
        <v>0</v>
      </c>
      <c r="P77" s="231"/>
      <c r="Q77" s="231">
        <f>SUM(Q78:Q78)</f>
        <v>0</v>
      </c>
      <c r="R77" s="231"/>
      <c r="S77" s="231"/>
      <c r="T77" s="231"/>
      <c r="U77" s="231"/>
      <c r="V77" s="231">
        <f>SUM(V78:V78)</f>
        <v>5.05</v>
      </c>
      <c r="W77" s="231"/>
      <c r="AG77" t="s">
        <v>113</v>
      </c>
    </row>
    <row r="78" spans="1:60" outlineLevel="1" x14ac:dyDescent="0.2">
      <c r="A78" s="244">
        <v>61</v>
      </c>
      <c r="B78" s="245" t="s">
        <v>252</v>
      </c>
      <c r="C78" s="254" t="s">
        <v>253</v>
      </c>
      <c r="D78" s="246" t="s">
        <v>133</v>
      </c>
      <c r="E78" s="247">
        <v>2</v>
      </c>
      <c r="F78" s="248"/>
      <c r="G78" s="249">
        <f>ROUND(E78*F78,2)</f>
        <v>0</v>
      </c>
      <c r="H78" s="230"/>
      <c r="I78" s="229">
        <f>ROUND(E78*H78,2)</f>
        <v>0</v>
      </c>
      <c r="J78" s="230"/>
      <c r="K78" s="229">
        <f>ROUND(E78*J78,2)</f>
        <v>0</v>
      </c>
      <c r="L78" s="229">
        <v>15</v>
      </c>
      <c r="M78" s="229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29"/>
      <c r="S78" s="229" t="s">
        <v>117</v>
      </c>
      <c r="T78" s="229" t="s">
        <v>118</v>
      </c>
      <c r="U78" s="229">
        <v>2.5260000000000002</v>
      </c>
      <c r="V78" s="229">
        <f>ROUND(E78*U78,2)</f>
        <v>5.05</v>
      </c>
      <c r="W78" s="22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119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x14ac:dyDescent="0.2">
      <c r="A79" s="232" t="s">
        <v>112</v>
      </c>
      <c r="B79" s="233" t="s">
        <v>73</v>
      </c>
      <c r="C79" s="253" t="s">
        <v>74</v>
      </c>
      <c r="D79" s="234"/>
      <c r="E79" s="235"/>
      <c r="F79" s="236"/>
      <c r="G79" s="237">
        <f>SUMIF(AG80:AG81,"&lt;&gt;NOR",G80:G81)</f>
        <v>0</v>
      </c>
      <c r="H79" s="231"/>
      <c r="I79" s="231">
        <f>SUM(I80:I81)</f>
        <v>0</v>
      </c>
      <c r="J79" s="231"/>
      <c r="K79" s="231">
        <f>SUM(K80:K81)</f>
        <v>0</v>
      </c>
      <c r="L79" s="231"/>
      <c r="M79" s="231">
        <f>SUM(M80:M81)</f>
        <v>0</v>
      </c>
      <c r="N79" s="231"/>
      <c r="O79" s="231">
        <f>SUM(O80:O81)</f>
        <v>0</v>
      </c>
      <c r="P79" s="231"/>
      <c r="Q79" s="231">
        <f>SUM(Q80:Q81)</f>
        <v>0</v>
      </c>
      <c r="R79" s="231"/>
      <c r="S79" s="231"/>
      <c r="T79" s="231"/>
      <c r="U79" s="231"/>
      <c r="V79" s="231">
        <f>SUM(V80:V81)</f>
        <v>0</v>
      </c>
      <c r="W79" s="231"/>
      <c r="AG79" t="s">
        <v>113</v>
      </c>
    </row>
    <row r="80" spans="1:60" outlineLevel="1" x14ac:dyDescent="0.2">
      <c r="A80" s="238">
        <v>62</v>
      </c>
      <c r="B80" s="239" t="s">
        <v>254</v>
      </c>
      <c r="C80" s="255" t="s">
        <v>255</v>
      </c>
      <c r="D80" s="240" t="s">
        <v>256</v>
      </c>
      <c r="E80" s="241">
        <v>2</v>
      </c>
      <c r="F80" s="242"/>
      <c r="G80" s="243">
        <f>ROUND(E80*F80,2)</f>
        <v>0</v>
      </c>
      <c r="H80" s="230"/>
      <c r="I80" s="229">
        <f>ROUND(E80*H80,2)</f>
        <v>0</v>
      </c>
      <c r="J80" s="230"/>
      <c r="K80" s="229">
        <f>ROUND(E80*J80,2)</f>
        <v>0</v>
      </c>
      <c r="L80" s="229">
        <v>15</v>
      </c>
      <c r="M80" s="229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29"/>
      <c r="S80" s="229" t="s">
        <v>117</v>
      </c>
      <c r="T80" s="229" t="s">
        <v>118</v>
      </c>
      <c r="U80" s="229">
        <v>0</v>
      </c>
      <c r="V80" s="229">
        <f>ROUND(E80*U80,2)</f>
        <v>0</v>
      </c>
      <c r="W80" s="22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257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27"/>
      <c r="B81" s="228"/>
      <c r="C81" s="256" t="s">
        <v>258</v>
      </c>
      <c r="D81" s="250"/>
      <c r="E81" s="250"/>
      <c r="F81" s="250"/>
      <c r="G81" s="250"/>
      <c r="H81" s="229"/>
      <c r="I81" s="229"/>
      <c r="J81" s="229"/>
      <c r="K81" s="229"/>
      <c r="L81" s="229"/>
      <c r="M81" s="229"/>
      <c r="N81" s="229"/>
      <c r="O81" s="229"/>
      <c r="P81" s="229"/>
      <c r="Q81" s="229"/>
      <c r="R81" s="229"/>
      <c r="S81" s="229"/>
      <c r="T81" s="229"/>
      <c r="U81" s="229"/>
      <c r="V81" s="229"/>
      <c r="W81" s="22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165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51" t="str">
        <f>C81</f>
        <v>Náklady zhotovitele, související s prováděním zkoušek a revizí předepsaných technickými normami nebo objednatelem a které jsou pro provedení díla nezbytné.</v>
      </c>
      <c r="BB81" s="210"/>
      <c r="BC81" s="210"/>
      <c r="BD81" s="210"/>
      <c r="BE81" s="210"/>
      <c r="BF81" s="210"/>
      <c r="BG81" s="210"/>
      <c r="BH81" s="210"/>
    </row>
    <row r="82" spans="1:60" x14ac:dyDescent="0.2">
      <c r="A82" s="5"/>
      <c r="B82" s="6"/>
      <c r="C82" s="257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AE82">
        <v>15</v>
      </c>
      <c r="AF82">
        <v>21</v>
      </c>
    </row>
    <row r="83" spans="1:60" x14ac:dyDescent="0.2">
      <c r="A83" s="213"/>
      <c r="B83" s="214" t="s">
        <v>31</v>
      </c>
      <c r="C83" s="258"/>
      <c r="D83" s="215"/>
      <c r="E83" s="216"/>
      <c r="F83" s="216"/>
      <c r="G83" s="252">
        <f>G8+G10+G15+G17+G23+G28+G31+G77+G79</f>
        <v>0</v>
      </c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AE83">
        <f>SUMIF(L7:L81,AE82,G7:G81)</f>
        <v>0</v>
      </c>
      <c r="AF83">
        <f>SUMIF(L7:L81,AF82,G7:G81)</f>
        <v>0</v>
      </c>
      <c r="AG83" t="s">
        <v>259</v>
      </c>
    </row>
    <row r="84" spans="1:60" x14ac:dyDescent="0.2">
      <c r="A84" s="5"/>
      <c r="B84" s="6"/>
      <c r="C84" s="257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60" x14ac:dyDescent="0.2">
      <c r="A85" s="5"/>
      <c r="B85" s="6"/>
      <c r="C85" s="257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60" x14ac:dyDescent="0.2">
      <c r="A86" s="217" t="s">
        <v>260</v>
      </c>
      <c r="B86" s="217"/>
      <c r="C86" s="259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60" x14ac:dyDescent="0.2">
      <c r="A87" s="218"/>
      <c r="B87" s="219"/>
      <c r="C87" s="260"/>
      <c r="D87" s="219"/>
      <c r="E87" s="219"/>
      <c r="F87" s="219"/>
      <c r="G87" s="220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AG87" t="s">
        <v>261</v>
      </c>
    </row>
    <row r="88" spans="1:60" x14ac:dyDescent="0.2">
      <c r="A88" s="221"/>
      <c r="B88" s="222"/>
      <c r="C88" s="261"/>
      <c r="D88" s="222"/>
      <c r="E88" s="222"/>
      <c r="F88" s="222"/>
      <c r="G88" s="223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60" x14ac:dyDescent="0.2">
      <c r="A89" s="221"/>
      <c r="B89" s="222"/>
      <c r="C89" s="261"/>
      <c r="D89" s="222"/>
      <c r="E89" s="222"/>
      <c r="F89" s="222"/>
      <c r="G89" s="223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">
      <c r="A90" s="221"/>
      <c r="B90" s="222"/>
      <c r="C90" s="261"/>
      <c r="D90" s="222"/>
      <c r="E90" s="222"/>
      <c r="F90" s="222"/>
      <c r="G90" s="223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">
      <c r="A91" s="224"/>
      <c r="B91" s="225"/>
      <c r="C91" s="262"/>
      <c r="D91" s="225"/>
      <c r="E91" s="225"/>
      <c r="F91" s="225"/>
      <c r="G91" s="226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">
      <c r="A92" s="5"/>
      <c r="B92" s="6"/>
      <c r="C92" s="257"/>
      <c r="D92" s="8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">
      <c r="C93" s="263"/>
      <c r="D93" s="194"/>
      <c r="AG93" t="s">
        <v>262</v>
      </c>
    </row>
    <row r="94" spans="1:60" x14ac:dyDescent="0.2">
      <c r="D94" s="194"/>
    </row>
    <row r="95" spans="1:60" x14ac:dyDescent="0.2">
      <c r="D95" s="194"/>
    </row>
    <row r="96" spans="1:60" x14ac:dyDescent="0.2">
      <c r="D96" s="194"/>
    </row>
    <row r="97" spans="4:4" x14ac:dyDescent="0.2">
      <c r="D97" s="194"/>
    </row>
    <row r="98" spans="4:4" x14ac:dyDescent="0.2">
      <c r="D98" s="194"/>
    </row>
    <row r="99" spans="4:4" x14ac:dyDescent="0.2">
      <c r="D99" s="194"/>
    </row>
    <row r="100" spans="4:4" x14ac:dyDescent="0.2">
      <c r="D100" s="194"/>
    </row>
    <row r="101" spans="4:4" x14ac:dyDescent="0.2">
      <c r="D101" s="194"/>
    </row>
    <row r="102" spans="4:4" x14ac:dyDescent="0.2">
      <c r="D102" s="194"/>
    </row>
    <row r="103" spans="4:4" x14ac:dyDescent="0.2">
      <c r="D103" s="194"/>
    </row>
    <row r="104" spans="4:4" x14ac:dyDescent="0.2">
      <c r="D104" s="194"/>
    </row>
    <row r="105" spans="4:4" x14ac:dyDescent="0.2">
      <c r="D105" s="194"/>
    </row>
    <row r="106" spans="4:4" x14ac:dyDescent="0.2">
      <c r="D106" s="194"/>
    </row>
    <row r="107" spans="4:4" x14ac:dyDescent="0.2">
      <c r="D107" s="194"/>
    </row>
    <row r="108" spans="4:4" x14ac:dyDescent="0.2">
      <c r="D108" s="194"/>
    </row>
    <row r="109" spans="4:4" x14ac:dyDescent="0.2">
      <c r="D109" s="194"/>
    </row>
    <row r="110" spans="4:4" x14ac:dyDescent="0.2">
      <c r="D110" s="194"/>
    </row>
    <row r="111" spans="4:4" x14ac:dyDescent="0.2">
      <c r="D111" s="194"/>
    </row>
    <row r="112" spans="4:4" x14ac:dyDescent="0.2">
      <c r="D112" s="194"/>
    </row>
    <row r="113" spans="4:4" x14ac:dyDescent="0.2">
      <c r="D113" s="194"/>
    </row>
    <row r="114" spans="4:4" x14ac:dyDescent="0.2">
      <c r="D114" s="194"/>
    </row>
    <row r="115" spans="4:4" x14ac:dyDescent="0.2">
      <c r="D115" s="194"/>
    </row>
    <row r="116" spans="4:4" x14ac:dyDescent="0.2">
      <c r="D116" s="194"/>
    </row>
    <row r="117" spans="4:4" x14ac:dyDescent="0.2">
      <c r="D117" s="194"/>
    </row>
    <row r="118" spans="4:4" x14ac:dyDescent="0.2">
      <c r="D118" s="194"/>
    </row>
    <row r="119" spans="4:4" x14ac:dyDescent="0.2">
      <c r="D119" s="194"/>
    </row>
    <row r="120" spans="4:4" x14ac:dyDescent="0.2">
      <c r="D120" s="194"/>
    </row>
    <row r="121" spans="4:4" x14ac:dyDescent="0.2">
      <c r="D121" s="194"/>
    </row>
    <row r="122" spans="4:4" x14ac:dyDescent="0.2">
      <c r="D122" s="194"/>
    </row>
    <row r="123" spans="4:4" x14ac:dyDescent="0.2">
      <c r="D123" s="194"/>
    </row>
    <row r="124" spans="4:4" x14ac:dyDescent="0.2">
      <c r="D124" s="194"/>
    </row>
    <row r="125" spans="4:4" x14ac:dyDescent="0.2">
      <c r="D125" s="194"/>
    </row>
    <row r="126" spans="4:4" x14ac:dyDescent="0.2">
      <c r="D126" s="194"/>
    </row>
    <row r="127" spans="4:4" x14ac:dyDescent="0.2">
      <c r="D127" s="194"/>
    </row>
    <row r="128" spans="4:4" x14ac:dyDescent="0.2">
      <c r="D128" s="194"/>
    </row>
    <row r="129" spans="4:4" x14ac:dyDescent="0.2">
      <c r="D129" s="194"/>
    </row>
    <row r="130" spans="4:4" x14ac:dyDescent="0.2">
      <c r="D130" s="194"/>
    </row>
    <row r="131" spans="4:4" x14ac:dyDescent="0.2">
      <c r="D131" s="194"/>
    </row>
    <row r="132" spans="4:4" x14ac:dyDescent="0.2">
      <c r="D132" s="194"/>
    </row>
    <row r="133" spans="4:4" x14ac:dyDescent="0.2">
      <c r="D133" s="194"/>
    </row>
    <row r="134" spans="4:4" x14ac:dyDescent="0.2">
      <c r="D134" s="194"/>
    </row>
    <row r="135" spans="4:4" x14ac:dyDescent="0.2">
      <c r="D135" s="194"/>
    </row>
    <row r="136" spans="4:4" x14ac:dyDescent="0.2">
      <c r="D136" s="194"/>
    </row>
    <row r="137" spans="4:4" x14ac:dyDescent="0.2">
      <c r="D137" s="194"/>
    </row>
    <row r="138" spans="4:4" x14ac:dyDescent="0.2">
      <c r="D138" s="194"/>
    </row>
    <row r="139" spans="4:4" x14ac:dyDescent="0.2">
      <c r="D139" s="194"/>
    </row>
    <row r="140" spans="4:4" x14ac:dyDescent="0.2">
      <c r="D140" s="194"/>
    </row>
    <row r="141" spans="4:4" x14ac:dyDescent="0.2">
      <c r="D141" s="194"/>
    </row>
    <row r="142" spans="4:4" x14ac:dyDescent="0.2">
      <c r="D142" s="194"/>
    </row>
    <row r="143" spans="4:4" x14ac:dyDescent="0.2">
      <c r="D143" s="194"/>
    </row>
    <row r="144" spans="4:4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password="8879" sheet="1"/>
  <mergeCells count="9">
    <mergeCell ref="A1:G1"/>
    <mergeCell ref="C2:G2"/>
    <mergeCell ref="C3:G3"/>
    <mergeCell ref="C4:G4"/>
    <mergeCell ref="A86:C86"/>
    <mergeCell ref="A87:G91"/>
    <mergeCell ref="C34:G34"/>
    <mergeCell ref="C59:G59"/>
    <mergeCell ref="C81:G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09 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 10 Pol'!Názvy_tisku</vt:lpstr>
      <vt:lpstr>oadresa</vt:lpstr>
      <vt:lpstr>Stavba!Objednatel</vt:lpstr>
      <vt:lpstr>Stavba!Objekt</vt:lpstr>
      <vt:lpstr>'09 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2020-01-24T07:17:05Z</dcterms:modified>
</cp:coreProperties>
</file>